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23" i="11" l="1"/>
  <c r="V23" i="11"/>
  <c r="Q23" i="11"/>
  <c r="AA34" i="11"/>
  <c r="AA33" i="11"/>
  <c r="AA32" i="11"/>
  <c r="AA31" i="11"/>
  <c r="AA30" i="11"/>
  <c r="AA29" i="11"/>
  <c r="AA28" i="11"/>
  <c r="AA8"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W37" i="9"/>
  <c r="BW38" i="9" s="1"/>
  <c r="BE37" i="9"/>
  <c r="AM37" i="9"/>
  <c r="U37" i="9"/>
  <c r="C37" i="9"/>
  <c r="CO36" i="9"/>
  <c r="BW36" i="9"/>
  <c r="AM36" i="9"/>
  <c r="C36" i="9"/>
  <c r="CO35" i="9"/>
  <c r="BW35" i="9"/>
  <c r="AM35" i="9"/>
  <c r="CO34" i="9"/>
  <c r="BW34" i="9"/>
  <c r="C34" i="9"/>
  <c r="C35" i="9" s="1"/>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<sst xmlns="http://schemas.openxmlformats.org/spreadsheetml/2006/main" count="956" uniqueCount="541">
  <si>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</si>
  <si>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</si>
  <si>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</si>
  <si>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</si>
  <si>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</si>
  <si>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</si>
  <si>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</si>
  <si>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</si>
  <si>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</si>
  <si>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</si>
  <si>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</si>
  <si>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</si>
  <si>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</si>
  <si>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</si>
  <si>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</si>
  <si>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</si>
  <si>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</si>
  <si>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</si>
  <si>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</si>
  <si>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</si>
  <si>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</si>
  <si>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</si>
  <si>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</si>
  <si>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</si>
  <si>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</si>
  <si>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</si>
  <si>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</si>
  <si>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</si>
  <si>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</si>
  <si>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</si>
  <si>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</si>
  <si>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</si>
  <si>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</si>
  <si>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</si>
  <si>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</si>
  <si>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</si>
  <si>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</si>
  <si>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</si>
  <si>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</si>
  <si>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</si>
  <si>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</si>
  <si>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</si>
  <si>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</si>
  <si>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</si>
  <si>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</si>
  <si>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</si>
  <si>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</si>
  <si>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</si>
  <si>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</si>
  <si>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</si>
  <si>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</si>
  <si>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</si>
  <si>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</si>
  <si>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</si>
  <si>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</si>
  <si>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</si>
  <si>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</si>
  <si>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</si>
  <si>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</si>
  <si>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</si>
  <si>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</si>
  <si>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</si>
  <si>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</si>
  <si>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</si>
  <si>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</si>
  <si>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</si>
  <si>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</si>
  <si>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</si>
  <si>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</si>
  <si>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</si>
  <si>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</si>
  <si>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</si>
  <si>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</si>
  <si>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</si>
  <si>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</si>
  <si>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</si>
  <si>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</si>
  <si>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</si>
  <si>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</si>
  <si>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</si>
  <si>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</si>
  <si>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</si>
  <si>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</si>
  <si>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</si>
  <si>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</si>
  <si>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</si>
  <si>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</si>
  <si>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</si>
  <si>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</si>
  <si>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</si>
  <si>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</si>
  <si>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</si>
  <si>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</si>
  <si>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</si>
  <si>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</si>
  <si>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</si>
  <si>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</si>
  <si>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</si>
  <si>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</si>
  <si>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</si>
  <si>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</si>
  <si>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</si>
  <si>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</si>
  <si>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</si>
  <si>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</si>
  <si>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</si>
  <si>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</si>
  <si>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</si>
  <si>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</si>
  <si>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</si>
  <si>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</si>
  <si>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</si>
  <si>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</si>
  <si>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</si>
  <si>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</si>
  <si>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</si>
  <si>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</si>
  <si>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</si>
  <si>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</si>
  <si>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</si>
  <si>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</si>
  <si>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</si>
  <si>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</si>
  <si>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</si>
  <si>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</si>
  <si>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</si>
  <si>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</si>
  <si>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</si>
  <si>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</si>
  <si>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</si>
  <si>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</si>
  <si>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</si>
  <si>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</si>
  <si>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</si>
  <si>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</si>
  <si>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</si>
  <si>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</si>
  <si>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</si>
  <si>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</si>
  <si>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</si>
  <si>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</si>
  <si>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</si>
  <si>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</si>
  <si>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</si>
  <si>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</si>
  <si>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</si>
  <si>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</si>
  <si>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</si>
  <si>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</si>
  <si>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</si>
  <si>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</si>
  <si>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</si>
  <si>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</si>
  <si>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</si>
  <si>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</si>
  <si>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</si>
  <si>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</si>
  <si>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</si>
  <si>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</si>
  <si>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</si>
  <si>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</si>
  <si>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</si>
  <si>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</si>
  <si>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</si>
  <si>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</si>
  <si>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</si>
  <si>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</si>
  <si>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</si>
  <si>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</si>
  <si>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</si>
  <si>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</si>
  <si>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</si>
  <si>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</si>
  <si>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</si>
  <si>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</si>
  <si>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</si>
  <si>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</si>
  <si>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</si>
  <si>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</si>
  <si>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</si>
  <si>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</si>
  <si>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</si>
  <si>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</si>
  <si>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</si>
  <si>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</si>
  <si>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</si>
  <si>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</si>
  <si>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</si>
  <si>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</si>
  <si>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</si>
  <si>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</si>
  <si>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</si>
  <si>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</si>
  <si>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</si>
  <si>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</si>
  <si>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岩手県平泉町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</si>
  <si>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</si>
  <si>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</si>
  <si>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</si>
  <si>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</si>
  <si>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</si>
  <si>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</si>
  <si>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</si>
  <si>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</si>
  <si>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</si>
  <si>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</si>
  <si>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</si>
  <si>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</si>
  <si>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</si>
  <si>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</si>
  <si>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</si>
  <si>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</si>
  <si>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</si>
  <si>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</si>
  <si>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</si>
  <si>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</si>
  <si>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</si>
  <si>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</si>
  <si>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</si>
  <si>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</si>
  <si>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</si>
  <si>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</si>
  <si>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</si>
  <si>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</si>
  <si>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</si>
  <si>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</si>
  <si>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</si>
  <si>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</si>
  <si>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</si>
  <si>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</si>
  <si>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</si>
  <si>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</si>
  <si>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</si>
  <si>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</si>
  <si>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</si>
  <si>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</si>
  <si>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</si>
  <si>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</si>
  <si>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</si>
  <si>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</si>
  <si>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</si>
  <si>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</si>
  <si>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</si>
  <si>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</si>
  <si>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</si>
  <si>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</si>
  <si>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</si>
  <si>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</si>
  <si>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</si>
  <si>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</si>
  <si>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</si>
  <si>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</si>
  <si>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</si>
  <si>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</si>
  <si>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</si>
  <si>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</si>
  <si>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</si>
  <si>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</si>
  <si>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</si>
  <si>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</si>
  <si>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</si>
  <si>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</si>
  <si>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</si>
  <si>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</si>
  <si>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</si>
  <si>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</si>
  <si>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</si>
  <si>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</si>
  <si>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</si>
  <si>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</si>
  <si>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</si>
  <si>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</si>
  <si>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</si>
  <si>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</si>
  <si>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</si>
  <si>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</si>
  <si>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</si>
  <si>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</si>
  <si>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</si>
  <si>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</si>
  <si>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</si>
  <si>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</si>
  <si>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</si>
  <si>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</si>
  <si>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</si>
  <si>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</si>
  <si>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</si>
  <si>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</si>
  <si>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</si>
  <si>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</si>
  <si>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</si>
  <si>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</si>
  <si>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</si>
  <si>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</si>
  <si>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</si>
  <si>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</si>
  <si>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</si>
  <si>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</si>
  <si>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</si>
  <si>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</si>
  <si>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</si>
  <si>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</si>
  <si>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</si>
  <si>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</si>
  <si>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</si>
  <si>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</si>
  <si>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</si>
  <si>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</si>
  <si>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</si>
  <si>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</si>
  <si>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</si>
  <si>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</si>
  <si>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</si>
  <si>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</si>
  <si>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</si>
  <si>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</si>
  <si>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</si>
  <si>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</si>
  <si>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</si>
  <si>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</si>
  <si>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</si>
  <si>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</si>
  <si>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</si>
  <si>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</si>
  <si>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</si>
  <si>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</si>
  <si>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</si>
  <si>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</si>
  <si>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</si>
  <si>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</si>
  <si>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</si>
  <si>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</si>
  <si>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</si>
  <si>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</si>
  <si>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</si>
  <si>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</si>
  <si>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</si>
  <si>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</si>
  <si>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</si>
  <si>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</si>
  <si>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</si>
  <si>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</si>
  <si>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</si>
  <si>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</si>
  <si>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</si>
  <si>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岩手県平泉町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</si>
  <si>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</si>
  <si>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</si>
  <si>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</si>
  <si>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</si>
  <si>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</si>
  <si>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</si>
  <si>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</si>
  <si>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</si>
  <si>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</si>
  <si>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</si>
  <si>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</si>
  <si>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</si>
  <si>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</si>
  <si>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</si>
  <si>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</si>
  <si>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</si>
  <si>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</si>
  <si>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</si>
  <si>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</si>
  <si>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</si>
  <si>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健康福祉交流館特別会計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</si>
  <si>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</si>
  <si>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</si>
  <si>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</si>
  <si>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</si>
  <si>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</si>
  <si>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</si>
  <si>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</si>
  <si>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</si>
  <si>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</si>
  <si>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</si>
  <si>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</si>
  <si>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</si>
  <si>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</si>
  <si>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</si>
  <si>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</si>
  <si>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町営駐車場特別会計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</si>
  <si>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</si>
  <si>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</si>
  <si>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</si>
  <si>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</si>
  <si>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</si>
  <si>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</si>
  <si>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</si>
  <si>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</si>
  <si>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</si>
  <si>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</si>
  <si>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</si>
  <si>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</si>
  <si>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</si>
  <si>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</si>
  <si>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</si>
  <si>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</si>
  <si>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</si>
  <si>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</si>
  <si>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</si>
  <si>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</si>
  <si>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</si>
  <si>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</si>
  <si>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</si>
  <si>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</si>
  <si>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</si>
  <si>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</si>
  <si>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</si>
  <si>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</si>
  <si>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</si>
  <si>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</si>
  <si>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</si>
  <si>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</si>
  <si>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</si>
  <si>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</si>
  <si>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</si>
  <si>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</si>
  <si>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</si>
  <si>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</si>
  <si>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</si>
  <si>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</si>
  <si>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</si>
  <si>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</si>
  <si>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</si>
  <si>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</si>
  <si>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</si>
  <si>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</si>
  <si>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</si>
  <si>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</si>
  <si>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</si>
  <si>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</si>
  <si>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</si>
  <si>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</si>
  <si>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</si>
  <si>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</si>
  <si>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</si>
  <si>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</si>
  <si>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</si>
  <si>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</si>
  <si>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</si>
  <si>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</si>
  <si>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</si>
  <si>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</si>
  <si>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</si>
  <si>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</si>
  <si>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</si>
  <si>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</si>
  <si>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</si>
  <si>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</si>
  <si>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</si>
  <si>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</si>
  <si>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</si>
  <si>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</si>
  <si>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</si>
  <si>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</si>
  <si>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</si>
  <si>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</si>
  <si>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</si>
  <si>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</si>
  <si>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</si>
  <si>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</si>
  <si>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</si>
  <si>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</si>
  <si>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</si>
  <si>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</si>
  <si>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</si>
  <si>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</si>
  <si>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</si>
  <si>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</si>
  <si>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</si>
  <si>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</si>
  <si>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</si>
  <si>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</si>
  <si>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</si>
  <si>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</si>
  <si>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</si>
  <si>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</si>
  <si>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</si>
  <si>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</si>
  <si>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</si>
  <si>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</si>
  <si>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</si>
  <si>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</si>
  <si>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</si>
  <si>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</si>
  <si>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</si>
  <si>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</si>
  <si>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</si>
  <si>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</si>
  <si>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</si>
  <si>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</si>
  <si>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</si>
  <si>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</si>
  <si>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</si>
  <si>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</si>
  <si>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</si>
  <si>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</si>
  <si>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</si>
  <si>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</si>
  <si>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</si>
  <si>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</si>
  <si>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</si>
  <si>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</si>
  <si>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</si>
  <si>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</si>
  <si>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</si>
  <si>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</si>
  <si>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</si>
  <si>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</si>
  <si>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</si>
  <si>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</si>
  <si>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</si>
  <si>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</si>
  <si>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</si>
  <si>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</si>
  <si>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</si>
  <si>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</si>
  <si>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</si>
  <si>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</si>
  <si>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</si>
  <si>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</si>
  <si>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</si>
  <si>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 0.08</t>
  </si>
  <si>
    <t>簡易水道事業特別会計</t>
  </si>
  <si>
    <t>町営駐車場特別会計</t>
  </si>
  <si>
    <t>下水道事業特別会計</t>
  </si>
  <si>
    <t>健康福祉交流館特別会計</t>
  </si>
  <si>
    <t>農業集落排水事業特別会計</t>
  </si>
  <si>
    <t>その他会計（赤字）</t>
  </si>
  <si>
    <t>その他会計（黒字）</t>
  </si>
  <si>
    <t>-</t>
    <phoneticPr fontId="2"/>
  </si>
  <si>
    <t>-</t>
    <phoneticPr fontId="2"/>
  </si>
  <si>
    <t>一関地区広域行政組合（一般会計）</t>
    <rPh sb="0" eb="2">
      <t>イチノセキ</t>
    </rPh>
    <rPh sb="2" eb="4">
      <t>チク</t>
    </rPh>
    <rPh sb="4" eb="6">
      <t>コウイキ</t>
    </rPh>
    <rPh sb="6" eb="8">
      <t>ギョウセイ</t>
    </rPh>
    <rPh sb="8" eb="10">
      <t>クミアイ</t>
    </rPh>
    <rPh sb="11" eb="13">
      <t>イッパン</t>
    </rPh>
    <rPh sb="13" eb="15">
      <t>カイケイ</t>
    </rPh>
    <phoneticPr fontId="2"/>
  </si>
  <si>
    <t>一関地区広域行政組合（介護保険特別会計・事業勘定）</t>
    <rPh sb="0" eb="2">
      <t>イチノセキ</t>
    </rPh>
    <rPh sb="2" eb="4">
      <t>チク</t>
    </rPh>
    <rPh sb="4" eb="6">
      <t>コウイキ</t>
    </rPh>
    <rPh sb="6" eb="8">
      <t>ギョウセイ</t>
    </rPh>
    <rPh sb="8" eb="10">
      <t>クミアイ</t>
    </rPh>
    <rPh sb="11" eb="13">
      <t>カイゴ</t>
    </rPh>
    <rPh sb="13" eb="15">
      <t>ホケン</t>
    </rPh>
    <rPh sb="15" eb="17">
      <t>トクベツ</t>
    </rPh>
    <rPh sb="17" eb="19">
      <t>カイケイ</t>
    </rPh>
    <rPh sb="20" eb="22">
      <t>ジギョウ</t>
    </rPh>
    <rPh sb="22" eb="24">
      <t>カンジョウ</t>
    </rPh>
    <phoneticPr fontId="2"/>
  </si>
  <si>
    <t>一関地区広域行政組合（介護保険特別会計・サービス勘定）</t>
    <rPh sb="0" eb="2">
      <t>イチノセキ</t>
    </rPh>
    <rPh sb="2" eb="4">
      <t>チク</t>
    </rPh>
    <rPh sb="4" eb="6">
      <t>コウイキ</t>
    </rPh>
    <rPh sb="6" eb="8">
      <t>ギョウセイ</t>
    </rPh>
    <rPh sb="8" eb="10">
      <t>クミアイ</t>
    </rPh>
    <rPh sb="11" eb="13">
      <t>カイゴ</t>
    </rPh>
    <rPh sb="13" eb="15">
      <t>ホケン</t>
    </rPh>
    <rPh sb="15" eb="17">
      <t>トクベツ</t>
    </rPh>
    <rPh sb="17" eb="19">
      <t>カイケイ</t>
    </rPh>
    <rPh sb="24" eb="26">
      <t>カンジョウ</t>
    </rPh>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</si>
  <si>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</si>
  <si>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岩手県市町村総合事務組合（交通災害共済事業特別会計）</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</si>
  <si>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
  </si>
  <si>
    <t>岩手県後期高齢者医療広域連合（後期高齢者医療特別会計）</t>
    <rPh sb="0" eb="3">
      <t>イワテケン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</si>
</sst>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97996</c:v>
                </c:pt>
                <c:pt idx="1">
                  <c:v>131263</c:v>
                </c:pt>
                <c:pt idx="2">
                  <c:v>89535</c:v>
                </c:pt>
                <c:pt idx="3">
                  <c:v>90188</c:v>
                </c:pt>
                <c:pt idx="4">
                  <c:v>64873</c:v>
                </c:pt>
              </c:numCache>
            </c:numRef>
          </c:val>
          <c:smooth val="0"/>
        </c:ser>
        <c:dLbls>
          <c:showLegendKey val="0"/>
          <c:showVal val="0"/>
          <c:showCatName val="0"/>
          <c:showSerName val="0"/>
          <c:showPercent val="0"/>
          <c:showBubbleSize val="0"/>
        </c:dLbls>
        <c:marker val="1"/>
        <c:smooth val="0"/>
        <c:axId val="102618240"/>
        <c:axId val="102620160"/>
      </c:lineChart>
      <c:catAx>
        <c:axId val="1026182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20160"/>
        <c:crosses val="autoZero"/>
        <c:auto val="1"/>
        <c:lblAlgn val="ctr"/>
        <c:lblOffset val="100"/>
        <c:tickLblSkip val="1"/>
        <c:tickMarkSkip val="1"/>
        <c:noMultiLvlLbl val="0"/>
      </c:catAx>
      <c:valAx>
        <c:axId val="1026201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18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1.77</c:v>
                </c:pt>
                <c:pt idx="1">
                  <c:v>3.59</c:v>
                </c:pt>
                <c:pt idx="2">
                  <c:v>3.17</c:v>
                </c:pt>
                <c:pt idx="3">
                  <c:v>4.42</c:v>
                </c:pt>
                <c:pt idx="4">
                  <c:v>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14.76</c:v>
                </c:pt>
                <c:pt idx="1">
                  <c:v>25.73</c:v>
                </c:pt>
                <c:pt idx="2">
                  <c:v>28.41</c:v>
                </c:pt>
                <c:pt idx="3">
                  <c:v>33.340000000000003</c:v>
                </c:pt>
                <c:pt idx="4">
                  <c:v>37.76</c:v>
                </c:pt>
              </c:numCache>
            </c:numRef>
          </c:val>
        </c:ser>
        <c:dLbls>
          <c:showLegendKey val="0"/>
          <c:showVal val="0"/>
          <c:showCatName val="0"/>
          <c:showSerName val="0"/>
          <c:showPercent val="0"/>
          <c:showBubbleSize val="0"/>
        </c:dLbls>
        <c:gapWidth val="250"/>
        <c:overlap val="100"/>
        <c:axId val="87836928"/>
        <c:axId val="87851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0.97</c:v>
                </c:pt>
                <c:pt idx="1">
                  <c:v>12.81</c:v>
                </c:pt>
                <c:pt idx="2">
                  <c:v>1.51</c:v>
                </c:pt>
                <c:pt idx="3">
                  <c:v>5.75</c:v>
                </c:pt>
                <c:pt idx="4">
                  <c:v>3.62</c:v>
                </c:pt>
              </c:numCache>
            </c:numRef>
          </c:val>
          <c:smooth val="0"/>
        </c:ser>
        <c:dLbls>
          <c:showLegendKey val="0"/>
          <c:showVal val="0"/>
          <c:showCatName val="0"/>
          <c:showSerName val="0"/>
          <c:showPercent val="0"/>
          <c:showBubbleSize val="0"/>
        </c:dLbls>
        <c:marker val="1"/>
        <c:smooth val="0"/>
        <c:axId val="87836928"/>
        <c:axId val="87851392"/>
      </c:lineChart>
      <c:catAx>
        <c:axId val="8783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851392"/>
        <c:crosses val="autoZero"/>
        <c:auto val="1"/>
        <c:lblAlgn val="ctr"/>
        <c:lblOffset val="100"/>
        <c:tickLblSkip val="1"/>
        <c:tickMarkSkip val="1"/>
        <c:noMultiLvlLbl val="0"/>
      </c:catAx>
      <c:valAx>
        <c:axId val="8785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83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0.04</c:v>
                </c:pt>
                <c:pt idx="4">
                  <c:v>#N/A</c:v>
                </c:pt>
                <c:pt idx="5">
                  <c:v>0.01</c:v>
                </c:pt>
                <c:pt idx="6">
                  <c:v>#N/A</c:v>
                </c:pt>
                <c:pt idx="7">
                  <c:v>0.03</c:v>
                </c:pt>
                <c:pt idx="8">
                  <c:v>#N/A</c:v>
                </c:pt>
                <c:pt idx="9">
                  <c:v>0.02</c:v>
                </c:pt>
              </c:numCache>
            </c:numRef>
          </c:val>
        </c:ser>
        <c:ser>
          <c:idx val="3"/>
          <c:order val="3"/>
          <c:tx>
            <c:strRef>
              <c:f>データシート!$A$30</c:f>
              <c:strCache>
                <c:ptCount val="1"/>
                <c:pt idx="0">
                  <c:v>健康福祉交流館特別会計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0.01</c:v>
                </c:pt>
                <c:pt idx="4">
                  <c:v>#N/A</c:v>
                </c:pt>
                <c:pt idx="5">
                  <c:v>0.04</c:v>
                </c:pt>
                <c:pt idx="6">
                  <c:v>#N/A</c:v>
                </c:pt>
                <c:pt idx="7">
                  <c:v>0.21</c:v>
                </c:pt>
                <c:pt idx="8">
                  <c:v>#N/A</c:v>
                </c:pt>
                <c:pt idx="9">
                  <c:v>0.08</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0.12</c:v>
                </c:pt>
                <c:pt idx="4">
                  <c:v>#N/A</c:v>
                </c:pt>
                <c:pt idx="5">
                  <c:v>0.34</c:v>
                </c:pt>
                <c:pt idx="6">
                  <c:v>#N/A</c:v>
                </c:pt>
                <c:pt idx="7">
                  <c:v>0.12</c:v>
                </c:pt>
                <c:pt idx="8">
                  <c:v>#N/A</c:v>
                </c:pt>
                <c:pt idx="9">
                  <c:v>0.16</c:v>
                </c:pt>
              </c:numCache>
            </c:numRef>
          </c:val>
        </c:ser>
        <c:ser>
          <c:idx val="5"/>
          <c:order val="5"/>
          <c:tx>
            <c:strRef>
              <c:f>データシート!$A$32</c:f>
              <c:strCache>
                <c:ptCount val="1"/>
                <c:pt idx="0">
                  <c:v>町営駐車場特別会計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0.41</c:v>
                </c:pt>
                <c:pt idx="4">
                  <c:v>#N/A</c:v>
                </c:pt>
                <c:pt idx="5">
                  <c:v>0.34</c:v>
                </c:pt>
                <c:pt idx="6">
                  <c:v>#N/A</c:v>
                </c:pt>
                <c:pt idx="7">
                  <c:v>0.2</c:v>
                </c:pt>
                <c:pt idx="8">
                  <c:v>#N/A</c:v>
                </c:pt>
                <c:pt idx="9">
                  <c:v>0.19</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0.16</c:v>
                </c:pt>
                <c:pt idx="2">
                  <c:v>#N/A</c:v>
                </c:pt>
                <c:pt idx="3">
                  <c:v>0.19</c:v>
                </c:pt>
                <c:pt idx="4">
                  <c:v>#N/A</c:v>
                </c:pt>
                <c:pt idx="5">
                  <c:v>0.15</c:v>
                </c:pt>
                <c:pt idx="6">
                  <c:v>#N/A</c:v>
                </c:pt>
                <c:pt idx="7">
                  <c:v>0.21</c:v>
                </c:pt>
                <c:pt idx="8">
                  <c:v>#N/A</c:v>
                </c:pt>
                <c:pt idx="9">
                  <c:v>0.33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0.96</c:v>
                </c:pt>
                <c:pt idx="2">
                  <c:v>#N/A</c:v>
                </c:pt>
                <c:pt idx="3">
                  <c:v>0.51</c:v>
                </c:pt>
                <c:pt idx="4">
                  <c:v>0.08</c:v>
                </c:pt>
                <c:pt idx="5">
                  <c:v>#N/A</c:v>
                </c:pt>
                <c:pt idx="6">
                  <c:v>#N/A</c:v>
                </c:pt>
                <c:pt idx="7">
                  <c:v>2</c:v>
                </c:pt>
                <c:pt idx="8">
                  <c:v>#N/A</c:v>
                </c:pt>
                <c:pt idx="9">
                  <c:v>3.29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1.72</c:v>
                </c:pt>
                <c:pt idx="2">
                  <c:v>#N/A</c:v>
                </c:pt>
                <c:pt idx="3">
                  <c:v>3.57</c:v>
                </c:pt>
                <c:pt idx="4">
                  <c:v>#N/A</c:v>
                </c:pt>
                <c:pt idx="5">
                  <c:v>3.12</c:v>
                </c:pt>
                <c:pt idx="6">
                  <c:v>#N/A</c:v>
                </c:pt>
                <c:pt idx="7">
                  <c:v>4.2</c:v>
                </c:pt>
                <c:pt idx="8">
                  <c:v>#N/A</c:v>
                </c:pt>
                <c:pt idx="9">
                  <c:v>4.6100000000000003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7.99</c:v>
                </c:pt>
                <c:pt idx="2">
                  <c:v>#N/A</c:v>
                </c:pt>
                <c:pt idx="3">
                  <c:v>8.11</c:v>
                </c:pt>
                <c:pt idx="4">
                  <c:v>#N/A</c:v>
                </c:pt>
                <c:pt idx="5">
                  <c:v>8.6300000000000008</c:v>
                </c:pt>
                <c:pt idx="6">
                  <c:v>#N/A</c:v>
                </c:pt>
                <c:pt idx="7">
                  <c:v>8.51</c:v>
                </c:pt>
                <c:pt idx="8">
                  <c:v>#N/A</c:v>
                </c:pt>
                <c:pt idx="9">
                  <c:v>8.9700000000000006</c:v>
                </c:pt>
              </c:numCache>
            </c:numRef>
          </c:val>
        </c:ser>
        <c:dLbls>
          <c:showLegendKey val="0"/>
          <c:showVal val="0"/>
          <c:showCatName val="0"/>
          <c:showSerName val="0"/>
          <c:showPercent val="0"/>
          <c:showBubbleSize val="0"/>
        </c:dLbls>
        <c:gapWidth val="150"/>
        <c:overlap val="100"/>
        <c:axId val="104145280"/>
        <c:axId val="104146816"/>
      </c:barChart>
      <c:catAx>
        <c:axId val="10414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146816"/>
        <c:crosses val="autoZero"/>
        <c:auto val="1"/>
        <c:lblAlgn val="ctr"/>
        <c:lblOffset val="100"/>
        <c:tickLblSkip val="1"/>
        <c:tickMarkSkip val="1"/>
        <c:noMultiLvlLbl val="0"/>
      </c:catAx>
      <c:valAx>
        <c:axId val="10414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45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478</c:v>
                </c:pt>
                <c:pt idx="5">
                  <c:v>478</c:v>
                </c:pt>
                <c:pt idx="8">
                  <c:v>479</c:v>
                </c:pt>
                <c:pt idx="11">
                  <c:v>509</c:v>
                </c:pt>
                <c:pt idx="14">
                  <c:v>486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c:v>
                </c:pt>
                <c:pt idx="3">
                  <c:v>12</c:v>
                </c:pt>
                <c:pt idx="6">
                  <c:v>11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29</c:v>
                </c:pt>
                <c:pt idx="3">
                  <c:v>24</c:v>
                </c:pt>
                <c:pt idx="6">
                  <c:v>13</c:v>
                </c:pt>
                <c:pt idx="9">
                  <c:v>12</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210</c:v>
                </c:pt>
                <c:pt idx="3">
                  <c:v>204</c:v>
                </c:pt>
                <c:pt idx="6">
                  <c:v>197</c:v>
                </c:pt>
                <c:pt idx="9">
                  <c:v>191</c:v>
                </c:pt>
                <c:pt idx="12">
                  <c:v>192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605</c:v>
                </c:pt>
                <c:pt idx="3">
                  <c:v>592</c:v>
                </c:pt>
                <c:pt idx="6">
                  <c:v>560</c:v>
                </c:pt>
                <c:pt idx="9">
                  <c:v>529</c:v>
                </c:pt>
                <c:pt idx="12">
                  <c:v>502</c:v>
                </c:pt>
              </c:numCache>
            </c:numRef>
          </c:val>
        </c:ser>
        <c:dLbls>
          <c:showLegendKey val="0"/>
          <c:showVal val="0"/>
          <c:showCatName val="0"/>
          <c:showSerName val="0"/>
          <c:showPercent val="0"/>
          <c:showBubbleSize val="0"/>
        </c:dLbls>
        <c:gapWidth val="100"/>
        <c:overlap val="100"/>
        <c:axId val="105170048"/>
        <c:axId val="105171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379</c:v>
                </c:pt>
                <c:pt idx="2">
                  <c:v>#N/A</c:v>
                </c:pt>
                <c:pt idx="3">
                  <c:v>#N/A</c:v>
                </c:pt>
                <c:pt idx="4">
                  <c:v>354</c:v>
                </c:pt>
                <c:pt idx="5">
                  <c:v>#N/A</c:v>
                </c:pt>
                <c:pt idx="6">
                  <c:v>#N/A</c:v>
                </c:pt>
                <c:pt idx="7">
                  <c:v>302</c:v>
                </c:pt>
                <c:pt idx="8">
                  <c:v>#N/A</c:v>
                </c:pt>
                <c:pt idx="9">
                  <c:v>#N/A</c:v>
                </c:pt>
                <c:pt idx="10">
                  <c:v>224</c:v>
                </c:pt>
                <c:pt idx="11">
                  <c:v>#N/A</c:v>
                </c:pt>
                <c:pt idx="12">
                  <c:v>#N/A</c:v>
                </c:pt>
                <c:pt idx="13">
                  <c:v>222</c:v>
                </c:pt>
                <c:pt idx="14">
                  <c:v>#N/A</c:v>
                </c:pt>
              </c:numCache>
            </c:numRef>
          </c:val>
          <c:smooth val="0"/>
        </c:ser>
        <c:dLbls>
          <c:showLegendKey val="0"/>
          <c:showVal val="0"/>
          <c:showCatName val="0"/>
          <c:showSerName val="0"/>
          <c:showPercent val="0"/>
          <c:showBubbleSize val="0"/>
        </c:dLbls>
        <c:marker val="1"/>
        <c:smooth val="0"/>
        <c:axId val="105170048"/>
        <c:axId val="105171968"/>
      </c:lineChart>
      <c:catAx>
        <c:axId val="10517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71968"/>
        <c:crosses val="autoZero"/>
        <c:auto val="1"/>
        <c:lblAlgn val="ctr"/>
        <c:lblOffset val="100"/>
        <c:tickLblSkip val="1"/>
        <c:tickMarkSkip val="1"/>
        <c:noMultiLvlLbl val="0"/>
      </c:catAx>
      <c:valAx>
        <c:axId val="10517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7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5106</c:v>
                </c:pt>
                <c:pt idx="5">
                  <c:v>5232</c:v>
                </c:pt>
                <c:pt idx="8">
                  <c:v>5010</c:v>
                </c:pt>
                <c:pt idx="11">
                  <c:v>4901</c:v>
                </c:pt>
                <c:pt idx="14">
                  <c:v>4827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329</c:v>
                </c:pt>
                <c:pt idx="5">
                  <c:v>332</c:v>
                </c:pt>
                <c:pt idx="8">
                  <c:v>326</c:v>
                </c:pt>
                <c:pt idx="11">
                  <c:v>275</c:v>
                </c:pt>
                <c:pt idx="14">
                  <c:v>235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915</c:v>
                </c:pt>
                <c:pt idx="5">
                  <c:v>1262</c:v>
                </c:pt>
                <c:pt idx="8">
                  <c:v>1386</c:v>
                </c:pt>
                <c:pt idx="11">
                  <c:v>1641</c:v>
                </c:pt>
                <c:pt idx="14">
                  <c:v>1852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864</c:v>
                </c:pt>
                <c:pt idx="3">
                  <c:v>881</c:v>
                </c:pt>
                <c:pt idx="6">
                  <c:v>892</c:v>
                </c:pt>
                <c:pt idx="9">
                  <c:v>711</c:v>
                </c:pt>
                <c:pt idx="12">
                  <c:v>640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88</c:v>
                </c:pt>
                <c:pt idx="3">
                  <c:v>80</c:v>
                </c:pt>
                <c:pt idx="6">
                  <c:v>69</c:v>
                </c:pt>
                <c:pt idx="9">
                  <c:v>58</c:v>
                </c:pt>
                <c:pt idx="12">
                  <c:v>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2434</c:v>
                </c:pt>
                <c:pt idx="3">
                  <c:v>2381</c:v>
                </c:pt>
                <c:pt idx="6">
                  <c:v>2372</c:v>
                </c:pt>
                <c:pt idx="9">
                  <c:v>2413</c:v>
                </c:pt>
                <c:pt idx="12">
                  <c:v>2337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31</c:v>
                </c:pt>
                <c:pt idx="3">
                  <c:v>19</c:v>
                </c:pt>
                <c:pt idx="6">
                  <c:v>9</c:v>
                </c:pt>
                <c:pt idx="9">
                  <c:v>8</c:v>
                </c:pt>
                <c:pt idx="12">
                  <c:v>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5183</c:v>
                </c:pt>
                <c:pt idx="3">
                  <c:v>5390</c:v>
                </c:pt>
                <c:pt idx="6">
                  <c:v>5313</c:v>
                </c:pt>
                <c:pt idx="9">
                  <c:v>5156</c:v>
                </c:pt>
                <c:pt idx="12">
                  <c:v>5009</c:v>
                </c:pt>
              </c:numCache>
            </c:numRef>
          </c:val>
        </c:ser>
        <c:dLbls>
          <c:showLegendKey val="0"/>
          <c:showVal val="0"/>
          <c:showCatName val="0"/>
          <c:showSerName val="0"/>
          <c:showPercent val="0"/>
          <c:showBubbleSize val="0"/>
        </c:dLbls>
        <c:gapWidth val="100"/>
        <c:overlap val="100"/>
        <c:axId val="105642624"/>
        <c:axId val="104079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2250</c:v>
                </c:pt>
                <c:pt idx="2">
                  <c:v>#N/A</c:v>
                </c:pt>
                <c:pt idx="3">
                  <c:v>#N/A</c:v>
                </c:pt>
                <c:pt idx="4">
                  <c:v>1925</c:v>
                </c:pt>
                <c:pt idx="5">
                  <c:v>#N/A</c:v>
                </c:pt>
                <c:pt idx="6">
                  <c:v>#N/A</c:v>
                </c:pt>
                <c:pt idx="7">
                  <c:v>1933</c:v>
                </c:pt>
                <c:pt idx="8">
                  <c:v>#N/A</c:v>
                </c:pt>
                <c:pt idx="9">
                  <c:v>#N/A</c:v>
                </c:pt>
                <c:pt idx="10">
                  <c:v>1528</c:v>
                </c:pt>
                <c:pt idx="11">
                  <c:v>#N/A</c:v>
                </c:pt>
                <c:pt idx="12">
                  <c:v>#N/A</c:v>
                </c:pt>
                <c:pt idx="13">
                  <c:v>1123</c:v>
                </c:pt>
                <c:pt idx="14">
                  <c:v>#N/A</c:v>
                </c:pt>
              </c:numCache>
            </c:numRef>
          </c:val>
          <c:smooth val="0"/>
        </c:ser>
        <c:dLbls>
          <c:showLegendKey val="0"/>
          <c:showVal val="0"/>
          <c:showCatName val="0"/>
          <c:showSerName val="0"/>
          <c:showPercent val="0"/>
          <c:showBubbleSize val="0"/>
        </c:dLbls>
        <c:marker val="1"/>
        <c:smooth val="0"/>
        <c:axId val="105642624"/>
        <c:axId val="104079744"/>
      </c:lineChart>
      <c:catAx>
        <c:axId val="10564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079744"/>
        <c:crosses val="autoZero"/>
        <c:auto val="1"/>
        <c:lblAlgn val="ctr"/>
        <c:lblOffset val="100"/>
        <c:tickLblSkip val="1"/>
        <c:tickMarkSkip val="1"/>
        <c:noMultiLvlLbl val="0"/>
      </c:catAx>
      <c:valAx>
        <c:axId val="10407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4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岩手県平泉町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8,117
8,092
63.39
4,427,489
4,285,932
134,580
2,865,835
5,009,168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昨年度よりも0.01ポイント上回ったが、類似団体</a:t>
          </a:r>
          <a:r>
            <a:rPr lang="ja-JP" altLang="en-US" sz="1100" b="0" i="0" baseline="0">
              <a:solidFill>
                <a:schemeClr val="dk1"/>
              </a:solidFill>
              <a:effectLst/>
              <a:latin typeface="+mn-lt"/>
              <a:ea typeface="+mn-ea"/>
              <a:cs typeface="+mn-cs"/>
            </a:rPr>
            <a:t>内</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より0.</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ポイント、岩手県平均より0.03ポイント下回っており、全国平均より0.</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ポイントと大幅に下回っている。</a:t>
          </a:r>
          <a:endParaRPr lang="ja-JP" altLang="ja-JP" sz="1400">
            <a:effectLst/>
          </a:endParaRPr>
        </a:p>
        <a:p>
          <a:pPr rtl="0"/>
          <a:r>
            <a:rPr lang="ja-JP" altLang="ja-JP" sz="1100" b="0" i="0" baseline="0">
              <a:solidFill>
                <a:schemeClr val="dk1"/>
              </a:solidFill>
              <a:effectLst/>
              <a:latin typeface="+mn-lt"/>
              <a:ea typeface="+mn-ea"/>
              <a:cs typeface="+mn-cs"/>
            </a:rPr>
            <a:t>　たばこ税など町税が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百万円増額</a:t>
          </a:r>
          <a:r>
            <a:rPr lang="ja-JP" altLang="en-US" sz="1100" b="0" i="0" baseline="0">
              <a:solidFill>
                <a:schemeClr val="dk1"/>
              </a:solidFill>
              <a:effectLst/>
              <a:latin typeface="+mn-lt"/>
              <a:ea typeface="+mn-ea"/>
              <a:cs typeface="+mn-cs"/>
            </a:rPr>
            <a:t>、地方消費税交付金が</a:t>
          </a:r>
          <a:r>
            <a:rPr lang="en-US" altLang="ja-JP" sz="1100" b="0" i="0" baseline="0">
              <a:solidFill>
                <a:schemeClr val="dk1"/>
              </a:solidFill>
              <a:effectLst/>
              <a:latin typeface="+mn-lt"/>
              <a:ea typeface="+mn-ea"/>
              <a:cs typeface="+mn-cs"/>
            </a:rPr>
            <a:t>9</a:t>
          </a:r>
          <a:r>
            <a:rPr lang="ja-JP" altLang="en-US" sz="1100" b="0" i="0" baseline="0">
              <a:solidFill>
                <a:schemeClr val="dk1"/>
              </a:solidFill>
              <a:effectLst/>
              <a:latin typeface="+mn-lt"/>
              <a:ea typeface="+mn-ea"/>
              <a:cs typeface="+mn-cs"/>
            </a:rPr>
            <a:t>百万円増額</a:t>
          </a:r>
          <a:r>
            <a:rPr lang="ja-JP" altLang="ja-JP" sz="1100" b="0" i="0" baseline="0">
              <a:solidFill>
                <a:schemeClr val="dk1"/>
              </a:solidFill>
              <a:effectLst/>
              <a:latin typeface="+mn-lt"/>
              <a:ea typeface="+mn-ea"/>
              <a:cs typeface="+mn-cs"/>
            </a:rPr>
            <a:t>となったことなどから、ポイントが上がっていると考えられる。人口の減少</a:t>
          </a:r>
          <a:r>
            <a:rPr lang="ja-JP" altLang="en-US" sz="1100" b="0" i="0" baseline="0">
              <a:solidFill>
                <a:schemeClr val="dk1"/>
              </a:solidFill>
              <a:effectLst/>
              <a:latin typeface="+mn-lt"/>
              <a:ea typeface="+mn-ea"/>
              <a:cs typeface="+mn-cs"/>
            </a:rPr>
            <a:t>等による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年度は減収が見込まれることから、企業誘致、定住化対策による税収等の増加に向けた取組みを強化する必要がある。</a:t>
          </a:r>
          <a:endParaRPr lang="ja-JP" altLang="ja-JP" sz="1400">
            <a:effectLst/>
          </a:endParaRPr>
        </a:p>
        <a:p>
          <a:pPr rtl="0"/>
          <a:r>
            <a:rPr lang="ja-JP" altLang="ja-JP" sz="1100" b="0" i="0" baseline="0">
              <a:solidFill>
                <a:schemeClr val="dk1"/>
              </a:solidFill>
              <a:effectLst/>
              <a:latin typeface="+mn-lt"/>
              <a:ea typeface="+mn-ea"/>
              <a:cs typeface="+mn-cs"/>
            </a:rPr>
            <a:t>　また、</a:t>
          </a:r>
          <a:r>
            <a:rPr lang="ja-JP" altLang="en-US" sz="1100" b="0" i="0" baseline="0">
              <a:solidFill>
                <a:schemeClr val="dk1"/>
              </a:solidFill>
              <a:effectLst/>
              <a:latin typeface="+mn-lt"/>
              <a:ea typeface="+mn-ea"/>
              <a:cs typeface="+mn-cs"/>
            </a:rPr>
            <a:t>町</a:t>
          </a:r>
          <a:r>
            <a:rPr lang="ja-JP" altLang="ja-JP" sz="1100" b="0" i="0" baseline="0">
              <a:solidFill>
                <a:schemeClr val="dk1"/>
              </a:solidFill>
              <a:effectLst/>
              <a:latin typeface="+mn-lt"/>
              <a:ea typeface="+mn-ea"/>
              <a:cs typeface="+mn-cs"/>
            </a:rPr>
            <a:t>税全般にわたる徴収率向上にも努めていく。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12277</xdr:rowOff>
    </xdr:to>
    <xdr:cxnSp macro="">
      <xdr:nvCxnSpPr>
        <xdr:cNvPr id="66" name="直線コネクタ 65"/>
        <xdr:cNvCxnSpPr/>
      </xdr:nvCxnSpPr>
      <xdr:spPr>
        <a:xfrm flipV="1">
          <a:off x="4114800" y="75480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12277</xdr:rowOff>
    </xdr:from>
    <xdr:to>
      <xdr:col>6</xdr:col>
      <xdr:colOff>0</xdr:colOff>
      <xdr:row>44</xdr:row>
      <xdr:rowOff>20320</xdr:rowOff>
    </xdr:to>
    <xdr:cxnSp macro="">
      <xdr:nvCxnSpPr>
        <xdr:cNvPr id="69" name="直線コネクタ 68"/>
        <xdr:cNvCxnSpPr/>
      </xdr:nvCxnSpPr>
      <xdr:spPr>
        <a:xfrm flipV="1">
          <a:off x="3225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12277</xdr:rowOff>
    </xdr:from>
    <xdr:to>
      <xdr:col>4</xdr:col>
      <xdr:colOff>482600</xdr:colOff>
      <xdr:row>44</xdr:row>
      <xdr:rowOff>20320</xdr:rowOff>
    </xdr:to>
    <xdr:cxnSp macro="">
      <xdr:nvCxnSpPr>
        <xdr:cNvPr id="72" name="直線コネクタ 71"/>
        <xdr:cNvCxnSpPr/>
      </xdr:nvCxnSpPr>
      <xdr:spPr>
        <a:xfrm>
          <a:off x="2336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12277</xdr:rowOff>
    </xdr:to>
    <xdr:cxnSp macro="">
      <xdr:nvCxnSpPr>
        <xdr:cNvPr id="75" name="直線コネクタ 74"/>
        <xdr:cNvCxnSpPr/>
      </xdr:nvCxnSpPr>
      <xdr:spPr>
        <a:xfrm>
          <a:off x="1447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78" name="フローチャート : 判断 77"/>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79" name="テキスト ボックス 78"/>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5" name="円/楕円 84"/>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6"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132927</xdr:rowOff>
    </xdr:from>
    <xdr:to>
      <xdr:col>6</xdr:col>
      <xdr:colOff>50800</xdr:colOff>
      <xdr:row>44</xdr:row>
      <xdr:rowOff>63077</xdr:rowOff>
    </xdr:to>
    <xdr:sp macro="" textlink="">
      <xdr:nvSpPr>
        <xdr:cNvPr id="87" name="円/楕円 86"/>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47854</xdr:rowOff>
    </xdr:from>
    <xdr:ext cx="736600" cy="259045"/>
    <xdr:sp macro="" textlink="">
      <xdr:nvSpPr>
        <xdr:cNvPr id="88" name="テキスト ボックス 87"/>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9" name="円/楕円 88"/>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90" name="テキスト ボックス 89"/>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132927</xdr:rowOff>
    </xdr:from>
    <xdr:to>
      <xdr:col>3</xdr:col>
      <xdr:colOff>330200</xdr:colOff>
      <xdr:row>44</xdr:row>
      <xdr:rowOff>63077</xdr:rowOff>
    </xdr:to>
    <xdr:sp macro="" textlink="">
      <xdr:nvSpPr>
        <xdr:cNvPr id="91" name="円/楕円 90"/>
        <xdr:cNvSpPr/>
      </xdr:nvSpPr>
      <xdr:spPr>
        <a:xfrm>
          <a:off x="2286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47854</xdr:rowOff>
    </xdr:from>
    <xdr:ext cx="762000" cy="259045"/>
    <xdr:sp macro="" textlink="">
      <xdr:nvSpPr>
        <xdr:cNvPr id="92" name="テキスト ボックス 91"/>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3" name="円/楕円 92"/>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4" name="テキスト ボックス 93"/>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扶助費、公債費で減額となるも、</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、人件費、繰出金が</a:t>
          </a:r>
          <a:r>
            <a:rPr lang="ja-JP" altLang="ja-JP" sz="1100" b="0" i="0" baseline="0">
              <a:solidFill>
                <a:schemeClr val="dk1"/>
              </a:solidFill>
              <a:effectLst/>
              <a:latin typeface="+mn-lt"/>
              <a:ea typeface="+mn-ea"/>
              <a:cs typeface="+mn-cs"/>
            </a:rPr>
            <a:t>増額</a:t>
          </a:r>
          <a:r>
            <a:rPr lang="ja-JP" altLang="en-US" sz="1100" b="0" i="0" baseline="0">
              <a:solidFill>
                <a:schemeClr val="dk1"/>
              </a:solidFill>
              <a:effectLst/>
              <a:latin typeface="+mn-lt"/>
              <a:ea typeface="+mn-ea"/>
              <a:cs typeface="+mn-cs"/>
            </a:rPr>
            <a:t>とな</a:t>
          </a:r>
          <a:r>
            <a:rPr lang="ja-JP" altLang="ja-JP" sz="1100" b="0" i="0" baseline="0">
              <a:solidFill>
                <a:schemeClr val="dk1"/>
              </a:solidFill>
              <a:effectLst/>
              <a:latin typeface="+mn-lt"/>
              <a:ea typeface="+mn-ea"/>
              <a:cs typeface="+mn-cs"/>
            </a:rPr>
            <a:t>り、昨年より</a:t>
          </a:r>
          <a:r>
            <a:rPr lang="en-US" altLang="ja-JP" sz="1100" b="0" i="0" baseline="0">
              <a:solidFill>
                <a:schemeClr val="dk1"/>
              </a:solidFill>
              <a:effectLst/>
              <a:latin typeface="+mn-lt"/>
              <a:ea typeface="+mn-ea"/>
              <a:cs typeface="+mn-cs"/>
            </a:rPr>
            <a:t>2.97</a:t>
          </a:r>
          <a:r>
            <a:rPr lang="ja-JP" altLang="ja-JP" sz="1100" b="0" i="0" baseline="0">
              <a:solidFill>
                <a:schemeClr val="dk1"/>
              </a:solidFill>
              <a:effectLst/>
              <a:latin typeface="+mn-lt"/>
              <a:ea typeface="+mn-ea"/>
              <a:cs typeface="+mn-cs"/>
            </a:rPr>
            <a:t>ポイン</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下回</a:t>
          </a:r>
          <a:r>
            <a:rPr lang="ja-JP" altLang="en-US" sz="1100" b="0" i="0" baseline="0">
              <a:solidFill>
                <a:schemeClr val="dk1"/>
              </a:solidFill>
              <a:effectLst/>
              <a:latin typeface="+mn-lt"/>
              <a:ea typeface="+mn-ea"/>
              <a:cs typeface="+mn-cs"/>
            </a:rPr>
            <a:t>っている</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全国平均より</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ポイント下回るも、</a:t>
          </a:r>
          <a:r>
            <a:rPr lang="ja-JP" altLang="ja-JP" sz="1100" b="0" i="0" baseline="0">
              <a:solidFill>
                <a:schemeClr val="dk1"/>
              </a:solidFill>
              <a:effectLst/>
              <a:latin typeface="+mn-lt"/>
              <a:ea typeface="+mn-ea"/>
              <a:cs typeface="+mn-cs"/>
            </a:rPr>
            <a:t>類似団体内平均値より</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ポイント、岩手県平均より</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上回っている。　</a:t>
          </a:r>
          <a:endParaRPr lang="ja-JP" altLang="ja-JP" sz="1400">
            <a:effectLst/>
          </a:endParaRPr>
        </a:p>
        <a:p>
          <a:pPr rtl="0"/>
          <a:r>
            <a:rPr lang="ja-JP" altLang="ja-JP" sz="1100" b="0" i="0" baseline="0">
              <a:solidFill>
                <a:schemeClr val="dk1"/>
              </a:solidFill>
              <a:effectLst/>
              <a:latin typeface="+mn-lt"/>
              <a:ea typeface="+mn-ea"/>
              <a:cs typeface="+mn-cs"/>
            </a:rPr>
            <a:t>　今後とも経常収支比率の中で大きな割合を占める人件費と公債費を抑制していく必要がある。</a:t>
          </a:r>
          <a:endParaRPr lang="ja-JP" altLang="ja-JP" sz="1400">
            <a:effectLst/>
          </a:endParaRPr>
        </a:p>
        <a:p>
          <a:pPr rtl="0"/>
          <a:r>
            <a:rPr lang="ja-JP" altLang="ja-JP" sz="1100" b="0" i="0" baseline="0">
              <a:solidFill>
                <a:schemeClr val="dk1"/>
              </a:solidFill>
              <a:effectLst/>
              <a:latin typeface="+mn-lt"/>
              <a:ea typeface="+mn-ea"/>
              <a:cs typeface="+mn-cs"/>
            </a:rPr>
            <a:t>　人件費については定員適正化計画に基づく計画的な職員採用を行う。　</a:t>
          </a:r>
          <a:endParaRPr lang="ja-JP" altLang="ja-JP" sz="1400">
            <a:effectLst/>
          </a:endParaRPr>
        </a:p>
        <a:p>
          <a:pPr rtl="0"/>
          <a:r>
            <a:rPr lang="ja-JP" altLang="ja-JP" sz="1100" b="0" i="0" baseline="0">
              <a:solidFill>
                <a:schemeClr val="dk1"/>
              </a:solidFill>
              <a:effectLst/>
              <a:latin typeface="+mn-lt"/>
              <a:ea typeface="+mn-ea"/>
              <a:cs typeface="+mn-cs"/>
            </a:rPr>
            <a:t>　公債費についても総合計画に沿って優先順位付けを行い、プライマリーバランスの黒字化を原則に過大な負担とならないよう慎重な起債発行に努める。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また、行財政改革プランの取り組みにより、全体的な経常収支比率の抑制に努める。</a:t>
          </a:r>
          <a:endParaRPr lang="en-US" altLang="ja-JP" sz="1100" b="0" i="0" baseline="0">
            <a:solidFill>
              <a:schemeClr val="dk1"/>
            </a:solidFill>
            <a:effectLst/>
            <a:latin typeface="+mn-lt"/>
            <a:ea typeface="+mn-ea"/>
            <a:cs typeface="+mn-cs"/>
          </a:endParaRPr>
        </a:p>
        <a:p>
          <a:pPr rtl="0"/>
          <a:endParaRPr lang="ja-JP" altLang="ja-JP" sz="1400">
            <a:effectLst/>
          </a:endParaRPr>
        </a:p>
        <a:p>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83608</xdr:rowOff>
    </xdr:from>
    <xdr:to>
      <xdr:col>7</xdr:col>
      <xdr:colOff>152400</xdr:colOff>
      <xdr:row>65</xdr:row>
      <xdr:rowOff>28787</xdr:rowOff>
    </xdr:to>
    <xdr:cxnSp macro="">
      <xdr:nvCxnSpPr>
        <xdr:cNvPr id="129" name="直線コネクタ 128"/>
        <xdr:cNvCxnSpPr/>
      </xdr:nvCxnSpPr>
      <xdr:spPr>
        <a:xfrm>
          <a:off x="4114800" y="11056408"/>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83608</xdr:rowOff>
    </xdr:from>
    <xdr:to>
      <xdr:col>6</xdr:col>
      <xdr:colOff>0</xdr:colOff>
      <xdr:row>64</xdr:row>
      <xdr:rowOff>151977</xdr:rowOff>
    </xdr:to>
    <xdr:cxnSp macro="">
      <xdr:nvCxnSpPr>
        <xdr:cNvPr id="132" name="直線コネクタ 131"/>
        <xdr:cNvCxnSpPr/>
      </xdr:nvCxnSpPr>
      <xdr:spPr>
        <a:xfrm flipV="1">
          <a:off x="3225800" y="11056408"/>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119804</xdr:rowOff>
    </xdr:from>
    <xdr:to>
      <xdr:col>4</xdr:col>
      <xdr:colOff>482600</xdr:colOff>
      <xdr:row>64</xdr:row>
      <xdr:rowOff>151977</xdr:rowOff>
    </xdr:to>
    <xdr:cxnSp macro="">
      <xdr:nvCxnSpPr>
        <xdr:cNvPr id="135" name="直線コネクタ 134"/>
        <xdr:cNvCxnSpPr/>
      </xdr:nvCxnSpPr>
      <xdr:spPr>
        <a:xfrm>
          <a:off x="2336800" y="110926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115781</xdr:rowOff>
    </xdr:from>
    <xdr:to>
      <xdr:col>3</xdr:col>
      <xdr:colOff>279400</xdr:colOff>
      <xdr:row>64</xdr:row>
      <xdr:rowOff>119804</xdr:rowOff>
    </xdr:to>
    <xdr:cxnSp macro="">
      <xdr:nvCxnSpPr>
        <xdr:cNvPr id="138" name="直線コネクタ 137"/>
        <xdr:cNvCxnSpPr/>
      </xdr:nvCxnSpPr>
      <xdr:spPr>
        <a:xfrm>
          <a:off x="1447800" y="1108858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1" name="フローチャート : 判断 140"/>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2" name="テキスト ボックス 141"/>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149437</xdr:rowOff>
    </xdr:from>
    <xdr:to>
      <xdr:col>7</xdr:col>
      <xdr:colOff>203200</xdr:colOff>
      <xdr:row>65</xdr:row>
      <xdr:rowOff>79587</xdr:rowOff>
    </xdr:to>
    <xdr:sp macro="" textlink="">
      <xdr:nvSpPr>
        <xdr:cNvPr id="148" name="円/楕円 147"/>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121514</xdr:rowOff>
    </xdr:from>
    <xdr:ext cx="762000" cy="259045"/>
    <xdr:sp macro="" textlink="">
      <xdr:nvSpPr>
        <xdr:cNvPr id="149" name="財政構造の弾力性該当値テキスト"/>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32808</xdr:rowOff>
    </xdr:from>
    <xdr:to>
      <xdr:col>6</xdr:col>
      <xdr:colOff>50800</xdr:colOff>
      <xdr:row>64</xdr:row>
      <xdr:rowOff>134408</xdr:rowOff>
    </xdr:to>
    <xdr:sp macro="" textlink="">
      <xdr:nvSpPr>
        <xdr:cNvPr id="150" name="円/楕円 149"/>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119185</xdr:rowOff>
    </xdr:from>
    <xdr:ext cx="736600" cy="259045"/>
    <xdr:sp macro="" textlink="">
      <xdr:nvSpPr>
        <xdr:cNvPr id="151" name="テキスト ボックス 150"/>
        <xdr:cNvSpPr txBox="1"/>
      </xdr:nvSpPr>
      <xdr:spPr>
        <a:xfrm>
          <a:off x="3733800" y="110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101177</xdr:rowOff>
    </xdr:from>
    <xdr:to>
      <xdr:col>4</xdr:col>
      <xdr:colOff>533400</xdr:colOff>
      <xdr:row>65</xdr:row>
      <xdr:rowOff>31327</xdr:rowOff>
    </xdr:to>
    <xdr:sp macro="" textlink="">
      <xdr:nvSpPr>
        <xdr:cNvPr id="152" name="円/楕円 151"/>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16104</xdr:rowOff>
    </xdr:from>
    <xdr:ext cx="762000" cy="259045"/>
    <xdr:sp macro="" textlink="">
      <xdr:nvSpPr>
        <xdr:cNvPr id="153" name="テキスト ボックス 152"/>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69004</xdr:rowOff>
    </xdr:from>
    <xdr:to>
      <xdr:col>3</xdr:col>
      <xdr:colOff>330200</xdr:colOff>
      <xdr:row>64</xdr:row>
      <xdr:rowOff>170604</xdr:rowOff>
    </xdr:to>
    <xdr:sp macro="" textlink="">
      <xdr:nvSpPr>
        <xdr:cNvPr id="154" name="円/楕円 153"/>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155381</xdr:rowOff>
    </xdr:from>
    <xdr:ext cx="762000" cy="259045"/>
    <xdr:sp macro="" textlink="">
      <xdr:nvSpPr>
        <xdr:cNvPr id="155" name="テキスト ボックス 154"/>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64981</xdr:rowOff>
    </xdr:from>
    <xdr:to>
      <xdr:col>2</xdr:col>
      <xdr:colOff>127000</xdr:colOff>
      <xdr:row>64</xdr:row>
      <xdr:rowOff>166581</xdr:rowOff>
    </xdr:to>
    <xdr:sp macro="" textlink="">
      <xdr:nvSpPr>
        <xdr:cNvPr id="156" name="円/楕円 155"/>
        <xdr:cNvSpPr/>
      </xdr:nvSpPr>
      <xdr:spPr>
        <a:xfrm>
          <a:off x="1397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151358</xdr:rowOff>
    </xdr:from>
    <xdr:ext cx="762000" cy="259045"/>
    <xdr:sp macro="" textlink="">
      <xdr:nvSpPr>
        <xdr:cNvPr id="157" name="テキスト ボックス 156"/>
        <xdr:cNvSpPr txBox="1"/>
      </xdr:nvSpPr>
      <xdr:spPr>
        <a:xfrm>
          <a:off x="1066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[185,690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153,462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岩手県平均よりは</a:t>
          </a:r>
          <a:r>
            <a:rPr lang="en-US" altLang="ja-JP" sz="1100" b="0" i="0" baseline="0">
              <a:solidFill>
                <a:schemeClr val="dk1"/>
              </a:solidFill>
              <a:effectLst/>
              <a:latin typeface="+mn-lt"/>
              <a:ea typeface="+mn-ea"/>
              <a:cs typeface="+mn-cs"/>
            </a:rPr>
            <a:t>32,228</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全国平均よりは</a:t>
          </a:r>
          <a:r>
            <a:rPr lang="en-US" altLang="ja-JP" sz="1100" b="0" i="0" baseline="0">
              <a:solidFill>
                <a:schemeClr val="dk1"/>
              </a:solidFill>
              <a:effectLst/>
              <a:latin typeface="+mn-lt"/>
              <a:ea typeface="+mn-ea"/>
              <a:cs typeface="+mn-cs"/>
            </a:rPr>
            <a:t>65,706</a:t>
          </a:r>
          <a:r>
            <a:rPr lang="ja-JP" altLang="ja-JP" sz="1100" b="0" i="0" baseline="0">
              <a:solidFill>
                <a:schemeClr val="dk1"/>
              </a:solidFill>
              <a:effectLst/>
              <a:latin typeface="+mn-lt"/>
              <a:ea typeface="+mn-ea"/>
              <a:cs typeface="+mn-cs"/>
            </a:rPr>
            <a:t>円上回っているが、昨年度よりも</a:t>
          </a:r>
          <a:r>
            <a:rPr lang="en-US" altLang="ja-JP" sz="1100" b="0" i="0" baseline="0">
              <a:solidFill>
                <a:schemeClr val="dk1"/>
              </a:solidFill>
              <a:effectLst/>
              <a:latin typeface="+mn-lt"/>
              <a:ea typeface="+mn-ea"/>
              <a:cs typeface="+mn-cs"/>
            </a:rPr>
            <a:t>8,321</a:t>
          </a:r>
          <a:r>
            <a:rPr lang="ja-JP" altLang="ja-JP" sz="1100" b="0" i="0" baseline="0">
              <a:solidFill>
                <a:schemeClr val="dk1"/>
              </a:solidFill>
              <a:effectLst/>
              <a:latin typeface="+mn-lt"/>
              <a:ea typeface="+mn-ea"/>
              <a:cs typeface="+mn-cs"/>
            </a:rPr>
            <a:t>円増額となるも類似団体内平均値より</a:t>
          </a:r>
          <a:r>
            <a:rPr lang="en-US" altLang="ja-JP" sz="1100" b="0" i="0" baseline="0">
              <a:solidFill>
                <a:schemeClr val="dk1"/>
              </a:solidFill>
              <a:effectLst/>
              <a:latin typeface="+mn-lt"/>
              <a:ea typeface="+mn-ea"/>
              <a:cs typeface="+mn-cs"/>
            </a:rPr>
            <a:t>30,930</a:t>
          </a:r>
          <a:r>
            <a:rPr lang="ja-JP" altLang="ja-JP" sz="1100" b="0" i="0" baseline="0">
              <a:solidFill>
                <a:schemeClr val="dk1"/>
              </a:solidFill>
              <a:effectLst/>
              <a:latin typeface="+mn-lt"/>
              <a:ea typeface="+mn-ea"/>
              <a:cs typeface="+mn-cs"/>
            </a:rPr>
            <a:t>円上回っている。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各システムの導入、保守経費などにより</a:t>
          </a:r>
          <a:r>
            <a:rPr lang="ja-JP" altLang="ja-JP" sz="1100" b="0" i="0" baseline="0">
              <a:solidFill>
                <a:schemeClr val="dk1"/>
              </a:solidFill>
              <a:effectLst/>
              <a:latin typeface="+mn-lt"/>
              <a:ea typeface="+mn-ea"/>
              <a:cs typeface="+mn-cs"/>
            </a:rPr>
            <a:t>物件費が増額し、その一方で毎年度人口減となっていることが影響している。</a:t>
          </a:r>
          <a:endParaRPr lang="ja-JP" altLang="ja-JP" sz="1400">
            <a:effectLst/>
          </a:endParaRPr>
        </a:p>
        <a:p>
          <a:pPr rtl="0"/>
          <a:r>
            <a:rPr lang="ja-JP" altLang="ja-JP" sz="1100" b="0" i="0" baseline="0">
              <a:solidFill>
                <a:schemeClr val="dk1"/>
              </a:solidFill>
              <a:effectLst/>
              <a:latin typeface="+mn-lt"/>
              <a:ea typeface="+mn-ea"/>
              <a:cs typeface="+mn-cs"/>
            </a:rPr>
            <a:t>　物件費については、事務事業評価などにより経費抑制の意識を職場全体に浸透させていく。</a:t>
          </a:r>
          <a:endParaRPr lang="ja-JP" altLang="ja-JP" sz="1400">
            <a:effectLst/>
          </a:endParaRPr>
        </a:p>
        <a:p>
          <a:pPr rtl="0"/>
          <a:r>
            <a:rPr lang="ja-JP" altLang="ja-JP" sz="1100" b="0" i="0" baseline="0">
              <a:solidFill>
                <a:schemeClr val="dk1"/>
              </a:solidFill>
              <a:effectLst/>
              <a:latin typeface="+mn-lt"/>
              <a:ea typeface="+mn-ea"/>
              <a:cs typeface="+mn-cs"/>
            </a:rPr>
            <a:t>　人件費については定員適正化計画を遵守する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161472</xdr:rowOff>
    </xdr:from>
    <xdr:to>
      <xdr:col>7</xdr:col>
      <xdr:colOff>152400</xdr:colOff>
      <xdr:row>82</xdr:row>
      <xdr:rowOff>4364</xdr:rowOff>
    </xdr:to>
    <xdr:cxnSp macro="">
      <xdr:nvCxnSpPr>
        <xdr:cNvPr id="193" name="直線コネクタ 192"/>
        <xdr:cNvCxnSpPr/>
      </xdr:nvCxnSpPr>
      <xdr:spPr>
        <a:xfrm>
          <a:off x="4114800" y="14048922"/>
          <a:ext cx="838200" cy="1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160591</xdr:rowOff>
    </xdr:from>
    <xdr:ext cx="762000" cy="259045"/>
    <xdr:sp macro="" textlink="">
      <xdr:nvSpPr>
        <xdr:cNvPr id="194" name="人件費・物件費等の状況平均値テキスト"/>
        <xdr:cNvSpPr txBox="1"/>
      </xdr:nvSpPr>
      <xdr:spPr>
        <a:xfrm>
          <a:off x="5041900" y="14048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161472</xdr:rowOff>
    </xdr:from>
    <xdr:to>
      <xdr:col>6</xdr:col>
      <xdr:colOff>0</xdr:colOff>
      <xdr:row>81</xdr:row>
      <xdr:rowOff>162646</xdr:rowOff>
    </xdr:to>
    <xdr:cxnSp macro="">
      <xdr:nvCxnSpPr>
        <xdr:cNvPr id="196" name="直線コネクタ 195"/>
        <xdr:cNvCxnSpPr/>
      </xdr:nvCxnSpPr>
      <xdr:spPr>
        <a:xfrm flipV="1">
          <a:off x="3225800" y="14048922"/>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141024</xdr:rowOff>
    </xdr:from>
    <xdr:to>
      <xdr:col>4</xdr:col>
      <xdr:colOff>482600</xdr:colOff>
      <xdr:row>81</xdr:row>
      <xdr:rowOff>162646</xdr:rowOff>
    </xdr:to>
    <xdr:cxnSp macro="">
      <xdr:nvCxnSpPr>
        <xdr:cNvPr id="199" name="直線コネクタ 198"/>
        <xdr:cNvCxnSpPr/>
      </xdr:nvCxnSpPr>
      <xdr:spPr>
        <a:xfrm>
          <a:off x="2336800" y="14028474"/>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128450</xdr:rowOff>
    </xdr:from>
    <xdr:to>
      <xdr:col>3</xdr:col>
      <xdr:colOff>279400</xdr:colOff>
      <xdr:row>81</xdr:row>
      <xdr:rowOff>141024</xdr:rowOff>
    </xdr:to>
    <xdr:cxnSp macro="">
      <xdr:nvCxnSpPr>
        <xdr:cNvPr id="202" name="直線コネクタ 201"/>
        <xdr:cNvCxnSpPr/>
      </xdr:nvCxnSpPr>
      <xdr:spPr>
        <a:xfrm>
          <a:off x="1447800" y="14015900"/>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117563</xdr:rowOff>
    </xdr:from>
    <xdr:to>
      <xdr:col>2</xdr:col>
      <xdr:colOff>127000</xdr:colOff>
      <xdr:row>82</xdr:row>
      <xdr:rowOff>47713</xdr:rowOff>
    </xdr:to>
    <xdr:sp macro="" textlink="">
      <xdr:nvSpPr>
        <xdr:cNvPr id="205" name="フローチャート : 判断 204"/>
        <xdr:cNvSpPr/>
      </xdr:nvSpPr>
      <xdr:spPr>
        <a:xfrm>
          <a:off x="1397000" y="1400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32490</xdr:rowOff>
    </xdr:from>
    <xdr:ext cx="762000" cy="259045"/>
    <xdr:sp macro="" textlink="">
      <xdr:nvSpPr>
        <xdr:cNvPr id="206" name="テキスト ボックス 205"/>
        <xdr:cNvSpPr txBox="1"/>
      </xdr:nvSpPr>
      <xdr:spPr>
        <a:xfrm>
          <a:off x="1066800" y="140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125014</xdr:rowOff>
    </xdr:from>
    <xdr:to>
      <xdr:col>7</xdr:col>
      <xdr:colOff>203200</xdr:colOff>
      <xdr:row>82</xdr:row>
      <xdr:rowOff>55164</xdr:rowOff>
    </xdr:to>
    <xdr:sp macro="" textlink="">
      <xdr:nvSpPr>
        <xdr:cNvPr id="212" name="円/楕円 211"/>
        <xdr:cNvSpPr/>
      </xdr:nvSpPr>
      <xdr:spPr>
        <a:xfrm>
          <a:off x="4902200" y="140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46291</xdr:rowOff>
    </xdr:from>
    <xdr:ext cx="762000" cy="259045"/>
    <xdr:sp macro="" textlink="">
      <xdr:nvSpPr>
        <xdr:cNvPr id="213" name="人件費・物件費等の状況該当値テキスト"/>
        <xdr:cNvSpPr txBox="1"/>
      </xdr:nvSpPr>
      <xdr:spPr>
        <a:xfrm>
          <a:off x="5041900" y="1393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185,690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110672</xdr:rowOff>
    </xdr:from>
    <xdr:to>
      <xdr:col>6</xdr:col>
      <xdr:colOff>50800</xdr:colOff>
      <xdr:row>82</xdr:row>
      <xdr:rowOff>40822</xdr:rowOff>
    </xdr:to>
    <xdr:sp macro="" textlink="">
      <xdr:nvSpPr>
        <xdr:cNvPr id="214" name="円/楕円 213"/>
        <xdr:cNvSpPr/>
      </xdr:nvSpPr>
      <xdr:spPr>
        <a:xfrm>
          <a:off x="4064000" y="139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50999</xdr:rowOff>
    </xdr:from>
    <xdr:ext cx="736600" cy="259045"/>
    <xdr:sp macro="" textlink="">
      <xdr:nvSpPr>
        <xdr:cNvPr id="215" name="テキスト ボックス 214"/>
        <xdr:cNvSpPr txBox="1"/>
      </xdr:nvSpPr>
      <xdr:spPr>
        <a:xfrm>
          <a:off x="3733800" y="1376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177,369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111846</xdr:rowOff>
    </xdr:from>
    <xdr:to>
      <xdr:col>4</xdr:col>
      <xdr:colOff>533400</xdr:colOff>
      <xdr:row>82</xdr:row>
      <xdr:rowOff>41996</xdr:rowOff>
    </xdr:to>
    <xdr:sp macro="" textlink="">
      <xdr:nvSpPr>
        <xdr:cNvPr id="216" name="円/楕円 215"/>
        <xdr:cNvSpPr/>
      </xdr:nvSpPr>
      <xdr:spPr>
        <a:xfrm>
          <a:off x="3175000" y="1399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52173</xdr:rowOff>
    </xdr:from>
    <xdr:ext cx="762000" cy="259045"/>
    <xdr:sp macro="" textlink="">
      <xdr:nvSpPr>
        <xdr:cNvPr id="217" name="テキスト ボックス 216"/>
        <xdr:cNvSpPr txBox="1"/>
      </xdr:nvSpPr>
      <xdr:spPr>
        <a:xfrm>
          <a:off x="2844800" y="1376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178,050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90224</xdr:rowOff>
    </xdr:from>
    <xdr:to>
      <xdr:col>3</xdr:col>
      <xdr:colOff>330200</xdr:colOff>
      <xdr:row>82</xdr:row>
      <xdr:rowOff>20374</xdr:rowOff>
    </xdr:to>
    <xdr:sp macro="" textlink="">
      <xdr:nvSpPr>
        <xdr:cNvPr id="218" name="円/楕円 217"/>
        <xdr:cNvSpPr/>
      </xdr:nvSpPr>
      <xdr:spPr>
        <a:xfrm>
          <a:off x="2286000" y="139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30551</xdr:rowOff>
    </xdr:from>
    <xdr:ext cx="762000" cy="259045"/>
    <xdr:sp macro="" textlink="">
      <xdr:nvSpPr>
        <xdr:cNvPr id="219" name="テキスト ボックス 218"/>
        <xdr:cNvSpPr txBox="1"/>
      </xdr:nvSpPr>
      <xdr:spPr>
        <a:xfrm>
          <a:off x="1955800" y="137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165,505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77650</xdr:rowOff>
    </xdr:from>
    <xdr:to>
      <xdr:col>2</xdr:col>
      <xdr:colOff>127000</xdr:colOff>
      <xdr:row>82</xdr:row>
      <xdr:rowOff>7800</xdr:rowOff>
    </xdr:to>
    <xdr:sp macro="" textlink="">
      <xdr:nvSpPr>
        <xdr:cNvPr id="220" name="円/楕円 219"/>
        <xdr:cNvSpPr/>
      </xdr:nvSpPr>
      <xdr:spPr>
        <a:xfrm>
          <a:off x="1397000" y="139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17977</xdr:rowOff>
    </xdr:from>
    <xdr:ext cx="762000" cy="259045"/>
    <xdr:sp macro="" textlink="">
      <xdr:nvSpPr>
        <xdr:cNvPr id="221" name="テキスト ボックス 220"/>
        <xdr:cNvSpPr txBox="1"/>
      </xdr:nvSpPr>
      <xdr:spPr>
        <a:xfrm>
          <a:off x="1066800" y="137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昨年度</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ポイント下回っているが、類似団体内平均値を</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ポイント、全国町村平均より</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上回っている。</a:t>
          </a:r>
          <a:r>
            <a:rPr lang="ja-JP" altLang="ja-JP" sz="1100" b="0" i="0" baseline="0">
              <a:solidFill>
                <a:schemeClr val="dk1"/>
              </a:solidFill>
              <a:effectLst/>
              <a:latin typeface="+mn-lt"/>
              <a:ea typeface="+mn-ea"/>
              <a:cs typeface="+mn-cs"/>
            </a:rPr>
            <a:t>全国市平均に比べれば</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下回っている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なお、平成21年度には、基本給与削減を実施したことにより、対前年比2.1ﾎﾟｲﾝト低下したが、平成22年度については職員構成の変動等により対前年度0.5ポイント上昇した。平成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年度の東日本大震災の復興財源捻出のため、国家公務員の給与改定によりＨ</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年度ともに</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を超える結果となったが、当町では、Ｈ</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月から減額を行った。現在は</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が終了したことなどから数値が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を切る結果となった。</a:t>
          </a:r>
          <a:endParaRPr lang="ja-JP" altLang="ja-JP" sz="1400">
            <a:effectLst/>
          </a:endParaRPr>
        </a:p>
        <a:p>
          <a:r>
            <a:rPr lang="ja-JP" altLang="ja-JP" sz="1100" b="0" i="0" baseline="0">
              <a:solidFill>
                <a:schemeClr val="dk1"/>
              </a:solidFill>
              <a:effectLst/>
              <a:latin typeface="+mn-lt"/>
              <a:ea typeface="+mn-ea"/>
              <a:cs typeface="+mn-cs"/>
            </a:rPr>
            <a:t>　今後とも国人事院勧告及び県人事委員会勧告等を参考に地域の実情を考慮し、給与の適正化に努めていく。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73152</xdr:rowOff>
    </xdr:from>
    <xdr:to>
      <xdr:col>24</xdr:col>
      <xdr:colOff>558800</xdr:colOff>
      <xdr:row>86</xdr:row>
      <xdr:rowOff>111252</xdr:rowOff>
    </xdr:to>
    <xdr:cxnSp macro="">
      <xdr:nvCxnSpPr>
        <xdr:cNvPr id="248" name="直線コネクタ 247"/>
        <xdr:cNvCxnSpPr/>
      </xdr:nvCxnSpPr>
      <xdr:spPr>
        <a:xfrm flipV="1">
          <a:off x="17018000" y="14132052"/>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83329</xdr:rowOff>
    </xdr:from>
    <xdr:ext cx="762000" cy="259045"/>
    <xdr:sp macro="" textlink="">
      <xdr:nvSpPr>
        <xdr:cNvPr id="249" name="給与水準   （国との比較）最小値テキスト"/>
        <xdr:cNvSpPr txBox="1"/>
      </xdr:nvSpPr>
      <xdr:spPr>
        <a:xfrm>
          <a:off x="17106900" y="1482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86</xdr:row>
      <xdr:rowOff>111252</xdr:rowOff>
    </xdr:from>
    <xdr:to>
      <xdr:col>24</xdr:col>
      <xdr:colOff>647700</xdr:colOff>
      <xdr:row>86</xdr:row>
      <xdr:rowOff>111252</xdr:rowOff>
    </xdr:to>
    <xdr:cxnSp macro="">
      <xdr:nvCxnSpPr>
        <xdr:cNvPr id="250" name="直線コネクタ 249"/>
        <xdr:cNvCxnSpPr/>
      </xdr:nvCxnSpPr>
      <xdr:spPr>
        <a:xfrm>
          <a:off x="169291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159529</xdr:rowOff>
    </xdr:from>
    <xdr:ext cx="762000" cy="259045"/>
    <xdr:sp macro="" textlink="">
      <xdr:nvSpPr>
        <xdr:cNvPr id="251" name="給与水準   （国との比較）最大値テキスト"/>
        <xdr:cNvSpPr txBox="1"/>
      </xdr:nvSpPr>
      <xdr:spPr>
        <a:xfrm>
          <a:off x="17106900" y="1387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82</xdr:row>
      <xdr:rowOff>73152</xdr:rowOff>
    </xdr:from>
    <xdr:to>
      <xdr:col>24</xdr:col>
      <xdr:colOff>647700</xdr:colOff>
      <xdr:row>82</xdr:row>
      <xdr:rowOff>73152</xdr:rowOff>
    </xdr:to>
    <xdr:cxnSp macro="">
      <xdr:nvCxnSpPr>
        <xdr:cNvPr id="252" name="直線コネクタ 251"/>
        <xdr:cNvCxnSpPr/>
      </xdr:nvCxnSpPr>
      <xdr:spPr>
        <a:xfrm>
          <a:off x="16929100" y="1413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157226</xdr:rowOff>
    </xdr:from>
    <xdr:to>
      <xdr:col>24</xdr:col>
      <xdr:colOff>558800</xdr:colOff>
      <xdr:row>86</xdr:row>
      <xdr:rowOff>43687</xdr:rowOff>
    </xdr:to>
    <xdr:cxnSp macro="">
      <xdr:nvCxnSpPr>
        <xdr:cNvPr id="253" name="直線コネクタ 252"/>
        <xdr:cNvCxnSpPr/>
      </xdr:nvCxnSpPr>
      <xdr:spPr>
        <a:xfrm flipV="1">
          <a:off x="16179800" y="14730476"/>
          <a:ext cx="8382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2303</xdr:rowOff>
    </xdr:from>
    <xdr:ext cx="762000" cy="259045"/>
    <xdr:sp macro="" textlink="">
      <xdr:nvSpPr>
        <xdr:cNvPr id="254" name="給与水準   （国との比較）平均値テキスト"/>
        <xdr:cNvSpPr txBox="1"/>
      </xdr:nvSpPr>
      <xdr:spPr>
        <a:xfrm>
          <a:off x="17106900" y="14404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5" name="フローチャート : 判断 254"/>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43687</xdr:rowOff>
    </xdr:from>
    <xdr:to>
      <xdr:col>23</xdr:col>
      <xdr:colOff>406400</xdr:colOff>
      <xdr:row>88</xdr:row>
      <xdr:rowOff>72389</xdr:rowOff>
    </xdr:to>
    <xdr:cxnSp macro="">
      <xdr:nvCxnSpPr>
        <xdr:cNvPr id="256" name="直線コネクタ 255"/>
        <xdr:cNvCxnSpPr/>
      </xdr:nvCxnSpPr>
      <xdr:spPr>
        <a:xfrm flipV="1">
          <a:off x="15290800" y="14788387"/>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7" name="フローチャート : 判断 256"/>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8" name="テキスト ボックス 257"/>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72389</xdr:rowOff>
    </xdr:from>
    <xdr:to>
      <xdr:col>22</xdr:col>
      <xdr:colOff>203200</xdr:colOff>
      <xdr:row>88</xdr:row>
      <xdr:rowOff>86868</xdr:rowOff>
    </xdr:to>
    <xdr:cxnSp macro="">
      <xdr:nvCxnSpPr>
        <xdr:cNvPr id="259" name="直線コネクタ 258"/>
        <xdr:cNvCxnSpPr/>
      </xdr:nvCxnSpPr>
      <xdr:spPr>
        <a:xfrm flipV="1">
          <a:off x="14401800" y="1515998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166624</xdr:rowOff>
    </xdr:from>
    <xdr:to>
      <xdr:col>22</xdr:col>
      <xdr:colOff>254000</xdr:colOff>
      <xdr:row>87</xdr:row>
      <xdr:rowOff>96774</xdr:rowOff>
    </xdr:to>
    <xdr:sp macro="" textlink="">
      <xdr:nvSpPr>
        <xdr:cNvPr id="260" name="フローチャート : 判断 259"/>
        <xdr:cNvSpPr/>
      </xdr:nvSpPr>
      <xdr:spPr>
        <a:xfrm>
          <a:off x="15240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106951</xdr:rowOff>
    </xdr:from>
    <xdr:ext cx="762000" cy="259045"/>
    <xdr:sp macro="" textlink="">
      <xdr:nvSpPr>
        <xdr:cNvPr id="261" name="テキスト ボックス 260"/>
        <xdr:cNvSpPr txBox="1"/>
      </xdr:nvSpPr>
      <xdr:spPr>
        <a:xfrm>
          <a:off x="14909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166878</xdr:rowOff>
    </xdr:from>
    <xdr:to>
      <xdr:col>21</xdr:col>
      <xdr:colOff>0</xdr:colOff>
      <xdr:row>88</xdr:row>
      <xdr:rowOff>86868</xdr:rowOff>
    </xdr:to>
    <xdr:cxnSp macro="">
      <xdr:nvCxnSpPr>
        <xdr:cNvPr id="262" name="直線コネクタ 261"/>
        <xdr:cNvCxnSpPr/>
      </xdr:nvCxnSpPr>
      <xdr:spPr>
        <a:xfrm>
          <a:off x="13512800" y="14740128"/>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133096</xdr:rowOff>
    </xdr:from>
    <xdr:to>
      <xdr:col>19</xdr:col>
      <xdr:colOff>533400</xdr:colOff>
      <xdr:row>85</xdr:row>
      <xdr:rowOff>63246</xdr:rowOff>
    </xdr:to>
    <xdr:sp macro="" textlink="">
      <xdr:nvSpPr>
        <xdr:cNvPr id="265" name="フローチャート : 判断 264"/>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73423</xdr:rowOff>
    </xdr:from>
    <xdr:ext cx="762000" cy="259045"/>
    <xdr:sp macro="" textlink="">
      <xdr:nvSpPr>
        <xdr:cNvPr id="266" name="テキスト ボックス 265"/>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106426</xdr:rowOff>
    </xdr:from>
    <xdr:to>
      <xdr:col>24</xdr:col>
      <xdr:colOff>609600</xdr:colOff>
      <xdr:row>86</xdr:row>
      <xdr:rowOff>36576</xdr:rowOff>
    </xdr:to>
    <xdr:sp macro="" textlink="">
      <xdr:nvSpPr>
        <xdr:cNvPr id="272" name="円/楕円 271"/>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2303</xdr:rowOff>
    </xdr:from>
    <xdr:ext cx="762000" cy="259045"/>
    <xdr:sp macro="" textlink="">
      <xdr:nvSpPr>
        <xdr:cNvPr id="273" name="給与水準   （国との比較）該当値テキスト"/>
        <xdr:cNvSpPr txBox="1"/>
      </xdr:nvSpPr>
      <xdr:spPr>
        <a:xfrm>
          <a:off x="17106900" y="1457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164337</xdr:rowOff>
    </xdr:from>
    <xdr:to>
      <xdr:col>23</xdr:col>
      <xdr:colOff>457200</xdr:colOff>
      <xdr:row>86</xdr:row>
      <xdr:rowOff>94487</xdr:rowOff>
    </xdr:to>
    <xdr:sp macro="" textlink="">
      <xdr:nvSpPr>
        <xdr:cNvPr id="274" name="円/楕円 273"/>
        <xdr:cNvSpPr/>
      </xdr:nvSpPr>
      <xdr:spPr>
        <a:xfrm>
          <a:off x="16129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79264</xdr:rowOff>
    </xdr:from>
    <xdr:ext cx="736600" cy="259045"/>
    <xdr:sp macro="" textlink="">
      <xdr:nvSpPr>
        <xdr:cNvPr id="275" name="テキスト ボックス 274"/>
        <xdr:cNvSpPr txBox="1"/>
      </xdr:nvSpPr>
      <xdr:spPr>
        <a:xfrm>
          <a:off x="15798800" y="148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76" name="円/楕円 275"/>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107966</xdr:rowOff>
    </xdr:from>
    <xdr:ext cx="762000" cy="259045"/>
    <xdr:sp macro="" textlink="">
      <xdr:nvSpPr>
        <xdr:cNvPr id="277" name="テキスト ボックス 276"/>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36068</xdr:rowOff>
    </xdr:from>
    <xdr:to>
      <xdr:col>21</xdr:col>
      <xdr:colOff>50800</xdr:colOff>
      <xdr:row>88</xdr:row>
      <xdr:rowOff>137668</xdr:rowOff>
    </xdr:to>
    <xdr:sp macro="" textlink="">
      <xdr:nvSpPr>
        <xdr:cNvPr id="278" name="円/楕円 277"/>
        <xdr:cNvSpPr/>
      </xdr:nvSpPr>
      <xdr:spPr>
        <a:xfrm>
          <a:off x="14351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122445</xdr:rowOff>
    </xdr:from>
    <xdr:ext cx="762000" cy="259045"/>
    <xdr:sp macro="" textlink="">
      <xdr:nvSpPr>
        <xdr:cNvPr id="279" name="テキスト ボックス 278"/>
        <xdr:cNvSpPr txBox="1"/>
      </xdr:nvSpPr>
      <xdr:spPr>
        <a:xfrm>
          <a:off x="14020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116078</xdr:rowOff>
    </xdr:from>
    <xdr:to>
      <xdr:col>19</xdr:col>
      <xdr:colOff>533400</xdr:colOff>
      <xdr:row>86</xdr:row>
      <xdr:rowOff>46228</xdr:rowOff>
    </xdr:to>
    <xdr:sp macro="" textlink="">
      <xdr:nvSpPr>
        <xdr:cNvPr id="280" name="円/楕円 279"/>
        <xdr:cNvSpPr/>
      </xdr:nvSpPr>
      <xdr:spPr>
        <a:xfrm>
          <a:off x="13462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31005</xdr:rowOff>
    </xdr:from>
    <xdr:ext cx="762000" cy="259045"/>
    <xdr:sp macro="" textlink="">
      <xdr:nvSpPr>
        <xdr:cNvPr id="281" name="テキスト ボックス 280"/>
        <xdr:cNvSpPr txBox="1"/>
      </xdr:nvSpPr>
      <xdr:spPr>
        <a:xfrm>
          <a:off x="13131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a:t>
          </a:r>
          <a:r>
            <a:rPr lang="ja-JP" altLang="en-US" sz="1100" b="0" i="0" baseline="0">
              <a:solidFill>
                <a:schemeClr val="dk1"/>
              </a:solidFill>
              <a:effectLst/>
              <a:latin typeface="+mn-lt"/>
              <a:ea typeface="+mn-ea"/>
              <a:cs typeface="+mn-cs"/>
            </a:rPr>
            <a:t>度</a:t>
          </a:r>
          <a:r>
            <a:rPr lang="ja-JP" altLang="ja-JP"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0.26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岩手県平均より</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ポイント、全国平均より</a:t>
          </a:r>
          <a:r>
            <a:rPr lang="en-US" altLang="ja-JP" sz="1100" b="0" i="0" baseline="0">
              <a:solidFill>
                <a:schemeClr val="dk1"/>
              </a:solidFill>
              <a:effectLst/>
              <a:latin typeface="+mn-lt"/>
              <a:ea typeface="+mn-ea"/>
              <a:cs typeface="+mn-cs"/>
            </a:rPr>
            <a:t>5.61</a:t>
          </a:r>
          <a:r>
            <a:rPr lang="ja-JP" altLang="ja-JP" sz="1100" b="0" i="0" baseline="0">
              <a:solidFill>
                <a:schemeClr val="dk1"/>
              </a:solidFill>
              <a:effectLst/>
              <a:latin typeface="+mn-lt"/>
              <a:ea typeface="+mn-ea"/>
              <a:cs typeface="+mn-cs"/>
            </a:rPr>
            <a:t>ポイント、類似団体内平均値よりわずかに</a:t>
          </a:r>
          <a:r>
            <a:rPr lang="en-US" altLang="ja-JP" sz="1100" b="0" i="0" baseline="0">
              <a:solidFill>
                <a:schemeClr val="dk1"/>
              </a:solidFill>
              <a:effectLst/>
              <a:latin typeface="+mn-lt"/>
              <a:ea typeface="+mn-ea"/>
              <a:cs typeface="+mn-cs"/>
            </a:rPr>
            <a:t>0.13</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人口の減少が続く中、職員数については、定員適正化計画に基き削減を図ってきたことで若干の改善が見られているが、平成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年度からは東日本大震災による、放射線対策による増や、平成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年度からは被災地への職員の派遣を行ったことなどにより比率は高くなっている。</a:t>
          </a:r>
          <a:endParaRPr lang="ja-JP" altLang="ja-JP" sz="1400">
            <a:effectLst/>
          </a:endParaRPr>
        </a:p>
        <a:p>
          <a:pPr rtl="0"/>
          <a:r>
            <a:rPr lang="ja-JP" altLang="ja-JP" sz="1100" b="0" i="0" baseline="0">
              <a:solidFill>
                <a:schemeClr val="dk1"/>
              </a:solidFill>
              <a:effectLst/>
              <a:latin typeface="+mn-lt"/>
              <a:ea typeface="+mn-ea"/>
              <a:cs typeface="+mn-cs"/>
            </a:rPr>
            <a:t>　今後とも、住民サービスの低下を招くことのないような水準を維持しながら人口規模に見合った職員数の適正化に努めていく。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3" name="直線コネクタ 312"/>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4"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5" name="直線コネクタ 314"/>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6"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7" name="直線コネクタ 316"/>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28363</xdr:rowOff>
    </xdr:from>
    <xdr:to>
      <xdr:col>24</xdr:col>
      <xdr:colOff>558800</xdr:colOff>
      <xdr:row>62</xdr:row>
      <xdr:rowOff>58238</xdr:rowOff>
    </xdr:to>
    <xdr:cxnSp macro="">
      <xdr:nvCxnSpPr>
        <xdr:cNvPr id="318" name="直線コネクタ 317"/>
        <xdr:cNvCxnSpPr/>
      </xdr:nvCxnSpPr>
      <xdr:spPr>
        <a:xfrm>
          <a:off x="16179800" y="10658263"/>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19"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0" name="フローチャート : 判断 319"/>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28363</xdr:rowOff>
    </xdr:from>
    <xdr:to>
      <xdr:col>23</xdr:col>
      <xdr:colOff>406400</xdr:colOff>
      <xdr:row>62</xdr:row>
      <xdr:rowOff>63984</xdr:rowOff>
    </xdr:to>
    <xdr:cxnSp macro="">
      <xdr:nvCxnSpPr>
        <xdr:cNvPr id="321" name="直線コネクタ 320"/>
        <xdr:cNvCxnSpPr/>
      </xdr:nvCxnSpPr>
      <xdr:spPr>
        <a:xfrm flipV="1">
          <a:off x="15290800" y="10658263"/>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2" name="フローチャート : 判断 321"/>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3" name="テキスト ボックス 322"/>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53642</xdr:rowOff>
    </xdr:from>
    <xdr:to>
      <xdr:col>22</xdr:col>
      <xdr:colOff>203200</xdr:colOff>
      <xdr:row>62</xdr:row>
      <xdr:rowOff>63984</xdr:rowOff>
    </xdr:to>
    <xdr:cxnSp macro="">
      <xdr:nvCxnSpPr>
        <xdr:cNvPr id="324" name="直線コネクタ 323"/>
        <xdr:cNvCxnSpPr/>
      </xdr:nvCxnSpPr>
      <xdr:spPr>
        <a:xfrm>
          <a:off x="14401800" y="1068354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5" name="フローチャート : 判断 324"/>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6" name="テキスト ボックス 325"/>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3084</xdr:rowOff>
    </xdr:from>
    <xdr:to>
      <xdr:col>21</xdr:col>
      <xdr:colOff>0</xdr:colOff>
      <xdr:row>62</xdr:row>
      <xdr:rowOff>53642</xdr:rowOff>
    </xdr:to>
    <xdr:cxnSp macro="">
      <xdr:nvCxnSpPr>
        <xdr:cNvPr id="327" name="直線コネクタ 326"/>
        <xdr:cNvCxnSpPr/>
      </xdr:nvCxnSpPr>
      <xdr:spPr>
        <a:xfrm>
          <a:off x="13512800" y="10632984"/>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8" name="フローチャート : 判断 327"/>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29" name="テキスト ボックス 328"/>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98455</xdr:rowOff>
    </xdr:from>
    <xdr:to>
      <xdr:col>19</xdr:col>
      <xdr:colOff>533400</xdr:colOff>
      <xdr:row>62</xdr:row>
      <xdr:rowOff>28605</xdr:rowOff>
    </xdr:to>
    <xdr:sp macro="" textlink="">
      <xdr:nvSpPr>
        <xdr:cNvPr id="330" name="フローチャート : 判断 329"/>
        <xdr:cNvSpPr/>
      </xdr:nvSpPr>
      <xdr:spPr>
        <a:xfrm>
          <a:off x="13462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38782</xdr:rowOff>
    </xdr:from>
    <xdr:ext cx="762000" cy="259045"/>
    <xdr:sp macro="" textlink="">
      <xdr:nvSpPr>
        <xdr:cNvPr id="331" name="テキスト ボックス 330"/>
        <xdr:cNvSpPr txBox="1"/>
      </xdr:nvSpPr>
      <xdr:spPr>
        <a:xfrm>
          <a:off x="13131800" y="1032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7438</xdr:rowOff>
    </xdr:from>
    <xdr:to>
      <xdr:col>24</xdr:col>
      <xdr:colOff>609600</xdr:colOff>
      <xdr:row>62</xdr:row>
      <xdr:rowOff>109038</xdr:rowOff>
    </xdr:to>
    <xdr:sp macro="" textlink="">
      <xdr:nvSpPr>
        <xdr:cNvPr id="337" name="円/楕円 336"/>
        <xdr:cNvSpPr/>
      </xdr:nvSpPr>
      <xdr:spPr>
        <a:xfrm>
          <a:off x="169672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150965</xdr:rowOff>
    </xdr:from>
    <xdr:ext cx="762000" cy="259045"/>
    <xdr:sp macro="" textlink="">
      <xdr:nvSpPr>
        <xdr:cNvPr id="338" name="定員管理の状況該当値テキスト"/>
        <xdr:cNvSpPr txBox="1"/>
      </xdr:nvSpPr>
      <xdr:spPr>
        <a:xfrm>
          <a:off x="17106900" y="1060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149013</xdr:rowOff>
    </xdr:from>
    <xdr:to>
      <xdr:col>23</xdr:col>
      <xdr:colOff>457200</xdr:colOff>
      <xdr:row>62</xdr:row>
      <xdr:rowOff>79163</xdr:rowOff>
    </xdr:to>
    <xdr:sp macro="" textlink="">
      <xdr:nvSpPr>
        <xdr:cNvPr id="339" name="円/楕円 338"/>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63940</xdr:rowOff>
    </xdr:from>
    <xdr:ext cx="736600" cy="259045"/>
    <xdr:sp macro="" textlink="">
      <xdr:nvSpPr>
        <xdr:cNvPr id="340" name="テキスト ボックス 339"/>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13184</xdr:rowOff>
    </xdr:from>
    <xdr:to>
      <xdr:col>22</xdr:col>
      <xdr:colOff>254000</xdr:colOff>
      <xdr:row>62</xdr:row>
      <xdr:rowOff>114784</xdr:rowOff>
    </xdr:to>
    <xdr:sp macro="" textlink="">
      <xdr:nvSpPr>
        <xdr:cNvPr id="341" name="円/楕円 340"/>
        <xdr:cNvSpPr/>
      </xdr:nvSpPr>
      <xdr:spPr>
        <a:xfrm>
          <a:off x="15240000" y="106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99561</xdr:rowOff>
    </xdr:from>
    <xdr:ext cx="762000" cy="259045"/>
    <xdr:sp macro="" textlink="">
      <xdr:nvSpPr>
        <xdr:cNvPr id="342" name="テキスト ボックス 341"/>
        <xdr:cNvSpPr txBox="1"/>
      </xdr:nvSpPr>
      <xdr:spPr>
        <a:xfrm>
          <a:off x="14909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2842</xdr:rowOff>
    </xdr:from>
    <xdr:to>
      <xdr:col>21</xdr:col>
      <xdr:colOff>50800</xdr:colOff>
      <xdr:row>62</xdr:row>
      <xdr:rowOff>104442</xdr:rowOff>
    </xdr:to>
    <xdr:sp macro="" textlink="">
      <xdr:nvSpPr>
        <xdr:cNvPr id="343" name="円/楕円 342"/>
        <xdr:cNvSpPr/>
      </xdr:nvSpPr>
      <xdr:spPr>
        <a:xfrm>
          <a:off x="14351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44" name="テキスト ボックス 343"/>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123734</xdr:rowOff>
    </xdr:from>
    <xdr:to>
      <xdr:col>19</xdr:col>
      <xdr:colOff>533400</xdr:colOff>
      <xdr:row>62</xdr:row>
      <xdr:rowOff>53884</xdr:rowOff>
    </xdr:to>
    <xdr:sp macro="" textlink="">
      <xdr:nvSpPr>
        <xdr:cNvPr id="345" name="円/楕円 344"/>
        <xdr:cNvSpPr/>
      </xdr:nvSpPr>
      <xdr:spPr>
        <a:xfrm>
          <a:off x="13462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38661</xdr:rowOff>
    </xdr:from>
    <xdr:ext cx="762000" cy="259045"/>
    <xdr:sp macro="" textlink="">
      <xdr:nvSpPr>
        <xdr:cNvPr id="346" name="テキスト ボックス 345"/>
        <xdr:cNvSpPr txBox="1"/>
      </xdr:nvSpPr>
      <xdr:spPr>
        <a:xfrm>
          <a:off x="13131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平成19年</a:t>
          </a:r>
          <a:r>
            <a:rPr lang="ja-JP" altLang="en-US" sz="1100" b="0" i="0" baseline="0">
              <a:solidFill>
                <a:schemeClr val="dk1"/>
              </a:solidFill>
              <a:effectLst/>
              <a:latin typeface="+mn-lt"/>
              <a:ea typeface="+mn-ea"/>
              <a:cs typeface="+mn-cs"/>
            </a:rPr>
            <a:t>度の</a:t>
          </a:r>
          <a:r>
            <a:rPr lang="ja-JP" altLang="ja-JP" sz="1100" b="0" i="0" baseline="0">
              <a:solidFill>
                <a:schemeClr val="dk1"/>
              </a:solidFill>
              <a:effectLst/>
              <a:latin typeface="+mn-lt"/>
              <a:ea typeface="+mn-ea"/>
              <a:cs typeface="+mn-cs"/>
            </a:rPr>
            <a:t>23.0％をピークに年々減少し昨年度よりも</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ポイント減となった。、全国平均より</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類似団体内平均値より</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ポイント上回っているが、岩手県平均より</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ポイント下回った。</a:t>
          </a:r>
          <a:endParaRPr lang="ja-JP" altLang="ja-JP" sz="1400">
            <a:effectLst/>
          </a:endParaRPr>
        </a:p>
        <a:p>
          <a:pPr rtl="0"/>
          <a:r>
            <a:rPr lang="ja-JP" altLang="ja-JP" sz="1100" b="0" i="0" baseline="0">
              <a:solidFill>
                <a:schemeClr val="dk1"/>
              </a:solidFill>
              <a:effectLst/>
              <a:latin typeface="+mn-lt"/>
              <a:ea typeface="+mn-ea"/>
              <a:cs typeface="+mn-cs"/>
            </a:rPr>
            <a:t>　過去の大型投資事業での起債発行や平成7年度より供用開始し現在も整備を進めている下水道事業への繰出金などにより高い数値となっている。</a:t>
          </a:r>
          <a:endParaRPr lang="ja-JP" altLang="ja-JP" sz="1400">
            <a:effectLst/>
          </a:endParaRPr>
        </a:p>
        <a:p>
          <a:pPr rtl="0"/>
          <a:r>
            <a:rPr lang="ja-JP" altLang="ja-JP" sz="1100" b="0" i="0" baseline="0">
              <a:solidFill>
                <a:schemeClr val="dk1"/>
              </a:solidFill>
              <a:effectLst/>
              <a:latin typeface="+mn-lt"/>
              <a:ea typeface="+mn-ea"/>
              <a:cs typeface="+mn-cs"/>
            </a:rPr>
            <a:t>　 世代間の負担の公平という視点から将来を担う子供たちへの過大な負担とならないよう引き続き比率の適正化に努める。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5" name="直線コネクタ 374"/>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143087</xdr:rowOff>
    </xdr:from>
    <xdr:to>
      <xdr:col>24</xdr:col>
      <xdr:colOff>558800</xdr:colOff>
      <xdr:row>41</xdr:row>
      <xdr:rowOff>100330</xdr:rowOff>
    </xdr:to>
    <xdr:cxnSp macro="">
      <xdr:nvCxnSpPr>
        <xdr:cNvPr id="380" name="直線コネクタ 379"/>
        <xdr:cNvCxnSpPr/>
      </xdr:nvCxnSpPr>
      <xdr:spPr>
        <a:xfrm flipV="1">
          <a:off x="16179800" y="700108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1"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2" name="フローチャート : 判断 381"/>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81704</xdr:rowOff>
    </xdr:to>
    <xdr:cxnSp macro="">
      <xdr:nvCxnSpPr>
        <xdr:cNvPr id="383" name="直線コネクタ 382"/>
        <xdr:cNvCxnSpPr/>
      </xdr:nvCxnSpPr>
      <xdr:spPr>
        <a:xfrm flipV="1">
          <a:off x="15290800" y="712978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4" name="フローチャート : 判断 383"/>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5" name="テキスト ボックス 384"/>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81704</xdr:rowOff>
    </xdr:from>
    <xdr:to>
      <xdr:col>22</xdr:col>
      <xdr:colOff>203200</xdr:colOff>
      <xdr:row>43</xdr:row>
      <xdr:rowOff>63077</xdr:rowOff>
    </xdr:to>
    <xdr:cxnSp macro="">
      <xdr:nvCxnSpPr>
        <xdr:cNvPr id="386" name="直線コネクタ 385"/>
        <xdr:cNvCxnSpPr/>
      </xdr:nvCxnSpPr>
      <xdr:spPr>
        <a:xfrm flipV="1">
          <a:off x="14401800" y="728260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7" name="フローチャート : 判断 38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88" name="テキスト ボックス 38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63077</xdr:rowOff>
    </xdr:from>
    <xdr:to>
      <xdr:col>21</xdr:col>
      <xdr:colOff>0</xdr:colOff>
      <xdr:row>44</xdr:row>
      <xdr:rowOff>100754</xdr:rowOff>
    </xdr:to>
    <xdr:cxnSp macro="">
      <xdr:nvCxnSpPr>
        <xdr:cNvPr id="389" name="直線コネクタ 388"/>
        <xdr:cNvCxnSpPr/>
      </xdr:nvCxnSpPr>
      <xdr:spPr>
        <a:xfrm flipV="1">
          <a:off x="13512800" y="743542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0" name="フローチャート : 判断 389"/>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1" name="テキスト ボックス 390"/>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3" name="テキスト ボックス 392"/>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99" name="円/楕円 398"/>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64364</xdr:rowOff>
    </xdr:from>
    <xdr:ext cx="762000" cy="259045"/>
    <xdr:sp macro="" textlink="">
      <xdr:nvSpPr>
        <xdr:cNvPr id="400" name="公債費負担の状況該当値テキスト"/>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1" name="円/楕円 400"/>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402" name="テキスト ボックス 401"/>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30904</xdr:rowOff>
    </xdr:from>
    <xdr:to>
      <xdr:col>22</xdr:col>
      <xdr:colOff>254000</xdr:colOff>
      <xdr:row>42</xdr:row>
      <xdr:rowOff>132504</xdr:rowOff>
    </xdr:to>
    <xdr:sp macro="" textlink="">
      <xdr:nvSpPr>
        <xdr:cNvPr id="403" name="円/楕円 402"/>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117281</xdr:rowOff>
    </xdr:from>
    <xdr:ext cx="762000" cy="259045"/>
    <xdr:sp macro="" textlink="">
      <xdr:nvSpPr>
        <xdr:cNvPr id="404" name="テキスト ボックス 403"/>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12277</xdr:rowOff>
    </xdr:from>
    <xdr:to>
      <xdr:col>21</xdr:col>
      <xdr:colOff>50800</xdr:colOff>
      <xdr:row>43</xdr:row>
      <xdr:rowOff>113877</xdr:rowOff>
    </xdr:to>
    <xdr:sp macro="" textlink="">
      <xdr:nvSpPr>
        <xdr:cNvPr id="405" name="円/楕円 404"/>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98654</xdr:rowOff>
    </xdr:from>
    <xdr:ext cx="762000" cy="259045"/>
    <xdr:sp macro="" textlink="">
      <xdr:nvSpPr>
        <xdr:cNvPr id="406" name="テキスト ボックス 405"/>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49954</xdr:rowOff>
    </xdr:from>
    <xdr:to>
      <xdr:col>19</xdr:col>
      <xdr:colOff>533400</xdr:colOff>
      <xdr:row>44</xdr:row>
      <xdr:rowOff>151554</xdr:rowOff>
    </xdr:to>
    <xdr:sp macro="" textlink="">
      <xdr:nvSpPr>
        <xdr:cNvPr id="407" name="円/楕円 406"/>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136331</xdr:rowOff>
    </xdr:from>
    <xdr:ext cx="762000" cy="259045"/>
    <xdr:sp macro="" textlink="">
      <xdr:nvSpPr>
        <xdr:cNvPr id="408" name="テキスト ボックス 407"/>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年々改善されてきており昨年数値からは</a:t>
          </a:r>
          <a:r>
            <a:rPr lang="en-US" altLang="ja-JP" sz="1100" b="0" i="0" baseline="0">
              <a:solidFill>
                <a:schemeClr val="dk1"/>
              </a:solidFill>
              <a:effectLst/>
              <a:latin typeface="+mn-lt"/>
              <a:ea typeface="+mn-ea"/>
              <a:cs typeface="+mn-cs"/>
            </a:rPr>
            <a:t>15.3</a:t>
          </a:r>
          <a:r>
            <a:rPr lang="ja-JP" altLang="ja-JP" sz="1100" b="0" i="0" baseline="0">
              <a:solidFill>
                <a:schemeClr val="dk1"/>
              </a:solidFill>
              <a:effectLst/>
              <a:latin typeface="+mn-lt"/>
              <a:ea typeface="+mn-ea"/>
              <a:cs typeface="+mn-cs"/>
            </a:rPr>
            <a:t>ポイント下回り、岩手県平均より</a:t>
          </a:r>
          <a:r>
            <a:rPr lang="en-US" altLang="ja-JP" sz="1100" b="0" i="0" baseline="0">
              <a:solidFill>
                <a:schemeClr val="dk1"/>
              </a:solidFill>
              <a:effectLst/>
              <a:latin typeface="+mn-lt"/>
              <a:ea typeface="+mn-ea"/>
              <a:cs typeface="+mn-cs"/>
            </a:rPr>
            <a:t>20.3</a:t>
          </a:r>
          <a:r>
            <a:rPr lang="ja-JP" altLang="ja-JP" sz="1100" b="0" i="0" baseline="0">
              <a:solidFill>
                <a:schemeClr val="dk1"/>
              </a:solidFill>
              <a:effectLst/>
              <a:latin typeface="+mn-lt"/>
              <a:ea typeface="+mn-ea"/>
              <a:cs typeface="+mn-cs"/>
            </a:rPr>
            <a:t>ポイント下回った。しかしながら類似団体内平均値より</a:t>
          </a:r>
          <a:r>
            <a:rPr lang="en-US" altLang="ja-JP" sz="1100" b="0" i="0" baseline="0">
              <a:solidFill>
                <a:schemeClr val="dk1"/>
              </a:solidFill>
              <a:effectLst/>
              <a:latin typeface="+mn-lt"/>
              <a:ea typeface="+mn-ea"/>
              <a:cs typeface="+mn-cs"/>
            </a:rPr>
            <a:t>28.8</a:t>
          </a:r>
          <a:r>
            <a:rPr lang="ja-JP" altLang="ja-JP" sz="1100" b="0" i="0" baseline="0">
              <a:solidFill>
                <a:schemeClr val="dk1"/>
              </a:solidFill>
              <a:effectLst/>
              <a:latin typeface="+mn-lt"/>
              <a:ea typeface="+mn-ea"/>
              <a:cs typeface="+mn-cs"/>
            </a:rPr>
            <a:t>ポイント、全国平均より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開発計画に基づき、計画的な事業の選択を行い、今後とも普通建設事業の厳選及びコスト縮減による新規地方債発行の抑制を図り地方債残高の縮減に努めるとともに、可能な限り基金の増額に努める。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7" name="直線コネクタ 436"/>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38"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39" name="直線コネクタ 438"/>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3090</xdr:rowOff>
    </xdr:from>
    <xdr:to>
      <xdr:col>24</xdr:col>
      <xdr:colOff>558800</xdr:colOff>
      <xdr:row>16</xdr:row>
      <xdr:rowOff>126153</xdr:rowOff>
    </xdr:to>
    <xdr:cxnSp macro="">
      <xdr:nvCxnSpPr>
        <xdr:cNvPr id="442" name="直線コネクタ 441"/>
        <xdr:cNvCxnSpPr/>
      </xdr:nvCxnSpPr>
      <xdr:spPr>
        <a:xfrm flipV="1">
          <a:off x="16179800" y="2746290"/>
          <a:ext cx="8382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3"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4" name="フローチャート : 判断 443"/>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126153</xdr:rowOff>
    </xdr:from>
    <xdr:to>
      <xdr:col>23</xdr:col>
      <xdr:colOff>406400</xdr:colOff>
      <xdr:row>17</xdr:row>
      <xdr:rowOff>93049</xdr:rowOff>
    </xdr:to>
    <xdr:cxnSp macro="">
      <xdr:nvCxnSpPr>
        <xdr:cNvPr id="445" name="直線コネクタ 444"/>
        <xdr:cNvCxnSpPr/>
      </xdr:nvCxnSpPr>
      <xdr:spPr>
        <a:xfrm flipV="1">
          <a:off x="15290800" y="2869353"/>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6" name="フローチャート : 判断 445"/>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7" name="テキスト ボックス 446"/>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71332</xdr:rowOff>
    </xdr:from>
    <xdr:to>
      <xdr:col>22</xdr:col>
      <xdr:colOff>203200</xdr:colOff>
      <xdr:row>17</xdr:row>
      <xdr:rowOff>93049</xdr:rowOff>
    </xdr:to>
    <xdr:cxnSp macro="">
      <xdr:nvCxnSpPr>
        <xdr:cNvPr id="448" name="直線コネクタ 447"/>
        <xdr:cNvCxnSpPr/>
      </xdr:nvCxnSpPr>
      <xdr:spPr>
        <a:xfrm>
          <a:off x="14401800" y="29859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49" name="フローチャート : 判断 448"/>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0" name="テキスト ボックス 449"/>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71332</xdr:rowOff>
    </xdr:from>
    <xdr:to>
      <xdr:col>21</xdr:col>
      <xdr:colOff>0</xdr:colOff>
      <xdr:row>17</xdr:row>
      <xdr:rowOff>167047</xdr:rowOff>
    </xdr:to>
    <xdr:cxnSp macro="">
      <xdr:nvCxnSpPr>
        <xdr:cNvPr id="451" name="直線コネクタ 450"/>
        <xdr:cNvCxnSpPr/>
      </xdr:nvCxnSpPr>
      <xdr:spPr>
        <a:xfrm flipV="1">
          <a:off x="13512800" y="2985982"/>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2" name="フローチャート : 判断 45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3" name="テキスト ボックス 452"/>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77893</xdr:rowOff>
    </xdr:from>
    <xdr:to>
      <xdr:col>19</xdr:col>
      <xdr:colOff>533400</xdr:colOff>
      <xdr:row>16</xdr:row>
      <xdr:rowOff>8043</xdr:rowOff>
    </xdr:to>
    <xdr:sp macro="" textlink="">
      <xdr:nvSpPr>
        <xdr:cNvPr id="454" name="フローチャート : 判断 453"/>
        <xdr:cNvSpPr/>
      </xdr:nvSpPr>
      <xdr:spPr>
        <a:xfrm>
          <a:off x="13462000" y="26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18220</xdr:rowOff>
    </xdr:from>
    <xdr:ext cx="762000" cy="259045"/>
    <xdr:sp macro="" textlink="">
      <xdr:nvSpPr>
        <xdr:cNvPr id="455" name="テキスト ボックス 454"/>
        <xdr:cNvSpPr txBox="1"/>
      </xdr:nvSpPr>
      <xdr:spPr>
        <a:xfrm>
          <a:off x="13131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123740</xdr:rowOff>
    </xdr:from>
    <xdr:to>
      <xdr:col>24</xdr:col>
      <xdr:colOff>609600</xdr:colOff>
      <xdr:row>16</xdr:row>
      <xdr:rowOff>53890</xdr:rowOff>
    </xdr:to>
    <xdr:sp macro="" textlink="">
      <xdr:nvSpPr>
        <xdr:cNvPr id="461" name="円/楕円 460"/>
        <xdr:cNvSpPr/>
      </xdr:nvSpPr>
      <xdr:spPr>
        <a:xfrm>
          <a:off x="16967200" y="26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95817</xdr:rowOff>
    </xdr:from>
    <xdr:ext cx="762000" cy="259045"/>
    <xdr:sp macro="" textlink="">
      <xdr:nvSpPr>
        <xdr:cNvPr id="462" name="将来負担の状況該当値テキスト"/>
        <xdr:cNvSpPr txBox="1"/>
      </xdr:nvSpPr>
      <xdr:spPr>
        <a:xfrm>
          <a:off x="17106900" y="26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75353</xdr:rowOff>
    </xdr:from>
    <xdr:to>
      <xdr:col>23</xdr:col>
      <xdr:colOff>457200</xdr:colOff>
      <xdr:row>17</xdr:row>
      <xdr:rowOff>5503</xdr:rowOff>
    </xdr:to>
    <xdr:sp macro="" textlink="">
      <xdr:nvSpPr>
        <xdr:cNvPr id="463" name="円/楕円 462"/>
        <xdr:cNvSpPr/>
      </xdr:nvSpPr>
      <xdr:spPr>
        <a:xfrm>
          <a:off x="161290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161730</xdr:rowOff>
    </xdr:from>
    <xdr:ext cx="736600" cy="259045"/>
    <xdr:sp macro="" textlink="">
      <xdr:nvSpPr>
        <xdr:cNvPr id="464" name="テキスト ボックス 463"/>
        <xdr:cNvSpPr txBox="1"/>
      </xdr:nvSpPr>
      <xdr:spPr>
        <a:xfrm>
          <a:off x="15798800" y="2904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42249</xdr:rowOff>
    </xdr:from>
    <xdr:to>
      <xdr:col>22</xdr:col>
      <xdr:colOff>254000</xdr:colOff>
      <xdr:row>17</xdr:row>
      <xdr:rowOff>143849</xdr:rowOff>
    </xdr:to>
    <xdr:sp macro="" textlink="">
      <xdr:nvSpPr>
        <xdr:cNvPr id="465" name="円/楕円 464"/>
        <xdr:cNvSpPr/>
      </xdr:nvSpPr>
      <xdr:spPr>
        <a:xfrm>
          <a:off x="152400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128626</xdr:rowOff>
    </xdr:from>
    <xdr:ext cx="762000" cy="259045"/>
    <xdr:sp macro="" textlink="">
      <xdr:nvSpPr>
        <xdr:cNvPr id="466" name="テキスト ボックス 465"/>
        <xdr:cNvSpPr txBox="1"/>
      </xdr:nvSpPr>
      <xdr:spPr>
        <a:xfrm>
          <a:off x="14909800" y="304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20532</xdr:rowOff>
    </xdr:from>
    <xdr:to>
      <xdr:col>21</xdr:col>
      <xdr:colOff>50800</xdr:colOff>
      <xdr:row>17</xdr:row>
      <xdr:rowOff>122132</xdr:rowOff>
    </xdr:to>
    <xdr:sp macro="" textlink="">
      <xdr:nvSpPr>
        <xdr:cNvPr id="467" name="円/楕円 466"/>
        <xdr:cNvSpPr/>
      </xdr:nvSpPr>
      <xdr:spPr>
        <a:xfrm>
          <a:off x="143510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106909</xdr:rowOff>
    </xdr:from>
    <xdr:ext cx="762000" cy="259045"/>
    <xdr:sp macro="" textlink="">
      <xdr:nvSpPr>
        <xdr:cNvPr id="468" name="テキスト ボックス 467"/>
        <xdr:cNvSpPr txBox="1"/>
      </xdr:nvSpPr>
      <xdr:spPr>
        <a:xfrm>
          <a:off x="14020800" y="302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116247</xdr:rowOff>
    </xdr:from>
    <xdr:to>
      <xdr:col>19</xdr:col>
      <xdr:colOff>533400</xdr:colOff>
      <xdr:row>18</xdr:row>
      <xdr:rowOff>46397</xdr:rowOff>
    </xdr:to>
    <xdr:sp macro="" textlink="">
      <xdr:nvSpPr>
        <xdr:cNvPr id="469" name="円/楕円 468"/>
        <xdr:cNvSpPr/>
      </xdr:nvSpPr>
      <xdr:spPr>
        <a:xfrm>
          <a:off x="13462000" y="3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31174</xdr:rowOff>
    </xdr:from>
    <xdr:ext cx="762000" cy="259045"/>
    <xdr:sp macro="" textlink="">
      <xdr:nvSpPr>
        <xdr:cNvPr id="470" name="テキスト ボックス 469"/>
        <xdr:cNvSpPr txBox="1"/>
      </xdr:nvSpPr>
      <xdr:spPr>
        <a:xfrm>
          <a:off x="13131800" y="311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岩手県平泉町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8,117
8,092
63.39
4,427,489
4,285,932
134,580
2,865,835
5,009,168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増加している。</a:t>
          </a:r>
          <a:r>
            <a:rPr lang="ja-JP" altLang="ja-JP" sz="1100" b="0" i="0" baseline="0">
              <a:solidFill>
                <a:schemeClr val="dk1"/>
              </a:solidFill>
              <a:effectLst/>
              <a:latin typeface="+mn-lt"/>
              <a:ea typeface="+mn-ea"/>
              <a:cs typeface="+mn-cs"/>
            </a:rPr>
            <a:t>全国平均より</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ポイント、類似団体内平均値より</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ポイント、岩手県平均より</a:t>
          </a:r>
          <a:r>
            <a:rPr lang="en-US" altLang="ja-JP" sz="1100" b="0" i="0" baseline="0">
              <a:solidFill>
                <a:schemeClr val="dk1"/>
              </a:solidFill>
              <a:effectLst/>
              <a:latin typeface="+mn-lt"/>
              <a:ea typeface="+mn-ea"/>
              <a:cs typeface="+mn-cs"/>
            </a:rPr>
            <a:t>7.9</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平泉町定員適正化計画を遵守しながら人件費については、抑制を図っていく必要がある。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104140</xdr:rowOff>
    </xdr:from>
    <xdr:to>
      <xdr:col>7</xdr:col>
      <xdr:colOff>15875</xdr:colOff>
      <xdr:row>39</xdr:row>
      <xdr:rowOff>115570</xdr:rowOff>
    </xdr:to>
    <xdr:cxnSp macro="">
      <xdr:nvCxnSpPr>
        <xdr:cNvPr id="63" name="直線コネクタ 62"/>
        <xdr:cNvCxnSpPr/>
      </xdr:nvCxnSpPr>
      <xdr:spPr>
        <a:xfrm>
          <a:off x="3987800" y="67906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104140</xdr:rowOff>
    </xdr:from>
    <xdr:to>
      <xdr:col>5</xdr:col>
      <xdr:colOff>549275</xdr:colOff>
      <xdr:row>39</xdr:row>
      <xdr:rowOff>111760</xdr:rowOff>
    </xdr:to>
    <xdr:cxnSp macro="">
      <xdr:nvCxnSpPr>
        <xdr:cNvPr id="66" name="直線コネクタ 65"/>
        <xdr:cNvCxnSpPr/>
      </xdr:nvCxnSpPr>
      <xdr:spPr>
        <a:xfrm flipV="1">
          <a:off x="3098800" y="6790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111760</xdr:rowOff>
    </xdr:from>
    <xdr:to>
      <xdr:col>4</xdr:col>
      <xdr:colOff>346075</xdr:colOff>
      <xdr:row>39</xdr:row>
      <xdr:rowOff>111760</xdr:rowOff>
    </xdr:to>
    <xdr:cxnSp macro="">
      <xdr:nvCxnSpPr>
        <xdr:cNvPr id="69" name="直線コネクタ 68"/>
        <xdr:cNvCxnSpPr/>
      </xdr:nvCxnSpPr>
      <xdr:spPr>
        <a:xfrm>
          <a:off x="2209800" y="6798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104140</xdr:rowOff>
    </xdr:from>
    <xdr:to>
      <xdr:col>3</xdr:col>
      <xdr:colOff>142875</xdr:colOff>
      <xdr:row>39</xdr:row>
      <xdr:rowOff>111760</xdr:rowOff>
    </xdr:to>
    <xdr:cxnSp macro="">
      <xdr:nvCxnSpPr>
        <xdr:cNvPr id="72" name="直線コネクタ 71"/>
        <xdr:cNvCxnSpPr/>
      </xdr:nvCxnSpPr>
      <xdr:spPr>
        <a:xfrm>
          <a:off x="1320800" y="6790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137160</xdr:rowOff>
    </xdr:from>
    <xdr:to>
      <xdr:col>1</xdr:col>
      <xdr:colOff>676275</xdr:colOff>
      <xdr:row>38</xdr:row>
      <xdr:rowOff>67310</xdr:rowOff>
    </xdr:to>
    <xdr:sp macro="" textlink="">
      <xdr:nvSpPr>
        <xdr:cNvPr id="75" name="フローチャート : 判断 74"/>
        <xdr:cNvSpPr/>
      </xdr:nvSpPr>
      <xdr:spPr>
        <a:xfrm>
          <a:off x="12700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77487</xdr:rowOff>
    </xdr:from>
    <xdr:ext cx="762000" cy="259045"/>
    <xdr:sp macro="" textlink="">
      <xdr:nvSpPr>
        <xdr:cNvPr id="76" name="テキスト ボックス 75"/>
        <xdr:cNvSpPr txBox="1"/>
      </xdr:nvSpPr>
      <xdr:spPr>
        <a:xfrm>
          <a:off x="939800" y="624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64770</xdr:rowOff>
    </xdr:from>
    <xdr:to>
      <xdr:col>7</xdr:col>
      <xdr:colOff>66675</xdr:colOff>
      <xdr:row>39</xdr:row>
      <xdr:rowOff>166370</xdr:rowOff>
    </xdr:to>
    <xdr:sp macro="" textlink="">
      <xdr:nvSpPr>
        <xdr:cNvPr id="82" name="円/楕円 81"/>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36847</xdr:rowOff>
    </xdr:from>
    <xdr:ext cx="762000" cy="259045"/>
    <xdr:sp macro="" textlink="">
      <xdr:nvSpPr>
        <xdr:cNvPr id="83" name="人件費該当値テキスト"/>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53340</xdr:rowOff>
    </xdr:from>
    <xdr:to>
      <xdr:col>5</xdr:col>
      <xdr:colOff>600075</xdr:colOff>
      <xdr:row>39</xdr:row>
      <xdr:rowOff>154940</xdr:rowOff>
    </xdr:to>
    <xdr:sp macro="" textlink="">
      <xdr:nvSpPr>
        <xdr:cNvPr id="84" name="円/楕円 83"/>
        <xdr:cNvSpPr/>
      </xdr:nvSpPr>
      <xdr:spPr>
        <a:xfrm>
          <a:off x="39370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139717</xdr:rowOff>
    </xdr:from>
    <xdr:ext cx="736600" cy="259045"/>
    <xdr:sp macro="" textlink="">
      <xdr:nvSpPr>
        <xdr:cNvPr id="85" name="テキスト ボックス 84"/>
        <xdr:cNvSpPr txBox="1"/>
      </xdr:nvSpPr>
      <xdr:spPr>
        <a:xfrm>
          <a:off x="3606800" y="6826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60960</xdr:rowOff>
    </xdr:from>
    <xdr:to>
      <xdr:col>4</xdr:col>
      <xdr:colOff>396875</xdr:colOff>
      <xdr:row>39</xdr:row>
      <xdr:rowOff>162560</xdr:rowOff>
    </xdr:to>
    <xdr:sp macro="" textlink="">
      <xdr:nvSpPr>
        <xdr:cNvPr id="86" name="円/楕円 85"/>
        <xdr:cNvSpPr/>
      </xdr:nvSpPr>
      <xdr:spPr>
        <a:xfrm>
          <a:off x="3048000" y="67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147337</xdr:rowOff>
    </xdr:from>
    <xdr:ext cx="762000" cy="259045"/>
    <xdr:sp macro="" textlink="">
      <xdr:nvSpPr>
        <xdr:cNvPr id="87" name="テキスト ボックス 86"/>
        <xdr:cNvSpPr txBox="1"/>
      </xdr:nvSpPr>
      <xdr:spPr>
        <a:xfrm>
          <a:off x="27178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60960</xdr:rowOff>
    </xdr:from>
    <xdr:to>
      <xdr:col>3</xdr:col>
      <xdr:colOff>193675</xdr:colOff>
      <xdr:row>39</xdr:row>
      <xdr:rowOff>162560</xdr:rowOff>
    </xdr:to>
    <xdr:sp macro="" textlink="">
      <xdr:nvSpPr>
        <xdr:cNvPr id="88" name="円/楕円 87"/>
        <xdr:cNvSpPr/>
      </xdr:nvSpPr>
      <xdr:spPr>
        <a:xfrm>
          <a:off x="2159000" y="67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147337</xdr:rowOff>
    </xdr:from>
    <xdr:ext cx="762000" cy="259045"/>
    <xdr:sp macro="" textlink="">
      <xdr:nvSpPr>
        <xdr:cNvPr id="89" name="テキスト ボックス 88"/>
        <xdr:cNvSpPr txBox="1"/>
      </xdr:nvSpPr>
      <xdr:spPr>
        <a:xfrm>
          <a:off x="18288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53340</xdr:rowOff>
    </xdr:from>
    <xdr:to>
      <xdr:col>1</xdr:col>
      <xdr:colOff>676275</xdr:colOff>
      <xdr:row>39</xdr:row>
      <xdr:rowOff>154940</xdr:rowOff>
    </xdr:to>
    <xdr:sp macro="" textlink="">
      <xdr:nvSpPr>
        <xdr:cNvPr id="90" name="円/楕円 89"/>
        <xdr:cNvSpPr/>
      </xdr:nvSpPr>
      <xdr:spPr>
        <a:xfrm>
          <a:off x="12700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139717</xdr:rowOff>
    </xdr:from>
    <xdr:ext cx="762000" cy="259045"/>
    <xdr:sp macro="" textlink="">
      <xdr:nvSpPr>
        <xdr:cNvPr id="91" name="テキスト ボックス 90"/>
        <xdr:cNvSpPr txBox="1"/>
      </xdr:nvSpPr>
      <xdr:spPr>
        <a:xfrm>
          <a:off x="939800" y="68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ポイント上回ったが、類似団体内平均値より</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ポイント、岩手県平均より</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ポイント、全国平均より</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平成19年度から国主導で行われた集中改革プランの取り組みにより抑制してきたが、平成21年度から国の緊急雇用対策により物件費が増加している。</a:t>
          </a:r>
          <a:endParaRPr lang="ja-JP" altLang="ja-JP" sz="1400">
            <a:effectLst/>
          </a:endParaRPr>
        </a:p>
        <a:p>
          <a:pPr rtl="0"/>
          <a:r>
            <a:rPr lang="ja-JP" altLang="ja-JP" sz="1100" b="0" i="0" baseline="0">
              <a:solidFill>
                <a:schemeClr val="dk1"/>
              </a:solidFill>
              <a:effectLst/>
              <a:latin typeface="+mn-lt"/>
              <a:ea typeface="+mn-ea"/>
              <a:cs typeface="+mn-cs"/>
            </a:rPr>
            <a:t>　今後とも経費節減を心がけ現状を維持に努める。</a:t>
          </a:r>
          <a:endParaRPr lang="ja-JP" altLang="ja-JP" sz="1400">
            <a:effectLst/>
          </a:endParaRPr>
        </a:p>
        <a:p>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81280</xdr:rowOff>
    </xdr:from>
    <xdr:to>
      <xdr:col>24</xdr:col>
      <xdr:colOff>31750</xdr:colOff>
      <xdr:row>13</xdr:row>
      <xdr:rowOff>155575</xdr:rowOff>
    </xdr:to>
    <xdr:cxnSp macro="">
      <xdr:nvCxnSpPr>
        <xdr:cNvPr id="120" name="直線コネクタ 119"/>
        <xdr:cNvCxnSpPr/>
      </xdr:nvCxnSpPr>
      <xdr:spPr>
        <a:xfrm>
          <a:off x="15671800" y="231013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46990</xdr:rowOff>
    </xdr:from>
    <xdr:to>
      <xdr:col>22</xdr:col>
      <xdr:colOff>565150</xdr:colOff>
      <xdr:row>13</xdr:row>
      <xdr:rowOff>81280</xdr:rowOff>
    </xdr:to>
    <xdr:cxnSp macro="">
      <xdr:nvCxnSpPr>
        <xdr:cNvPr id="123" name="直線コネクタ 122"/>
        <xdr:cNvCxnSpPr/>
      </xdr:nvCxnSpPr>
      <xdr:spPr>
        <a:xfrm>
          <a:off x="14782800" y="2275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46990</xdr:rowOff>
    </xdr:from>
    <xdr:to>
      <xdr:col>21</xdr:col>
      <xdr:colOff>361950</xdr:colOff>
      <xdr:row>13</xdr:row>
      <xdr:rowOff>75565</xdr:rowOff>
    </xdr:to>
    <xdr:cxnSp macro="">
      <xdr:nvCxnSpPr>
        <xdr:cNvPr id="126" name="直線コネクタ 125"/>
        <xdr:cNvCxnSpPr/>
      </xdr:nvCxnSpPr>
      <xdr:spPr>
        <a:xfrm flipV="1">
          <a:off x="13893800" y="22758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75565</xdr:rowOff>
    </xdr:to>
    <xdr:cxnSp macro="">
      <xdr:nvCxnSpPr>
        <xdr:cNvPr id="129" name="直線コネクタ 128"/>
        <xdr:cNvCxnSpPr/>
      </xdr:nvCxnSpPr>
      <xdr:spPr>
        <a:xfrm>
          <a:off x="13004800" y="22987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161925</xdr:rowOff>
    </xdr:from>
    <xdr:to>
      <xdr:col>19</xdr:col>
      <xdr:colOff>6350</xdr:colOff>
      <xdr:row>14</xdr:row>
      <xdr:rowOff>92075</xdr:rowOff>
    </xdr:to>
    <xdr:sp macro="" textlink="">
      <xdr:nvSpPr>
        <xdr:cNvPr id="132" name="フローチャート : 判断 131"/>
        <xdr:cNvSpPr/>
      </xdr:nvSpPr>
      <xdr:spPr>
        <a:xfrm>
          <a:off x="12954000" y="239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76852</xdr:rowOff>
    </xdr:from>
    <xdr:ext cx="762000" cy="259045"/>
    <xdr:sp macro="" textlink="">
      <xdr:nvSpPr>
        <xdr:cNvPr id="133" name="テキスト ボックス 132"/>
        <xdr:cNvSpPr txBox="1"/>
      </xdr:nvSpPr>
      <xdr:spPr>
        <a:xfrm>
          <a:off x="12623800" y="247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104775</xdr:rowOff>
    </xdr:from>
    <xdr:to>
      <xdr:col>24</xdr:col>
      <xdr:colOff>82550</xdr:colOff>
      <xdr:row>14</xdr:row>
      <xdr:rowOff>34925</xdr:rowOff>
    </xdr:to>
    <xdr:sp macro="" textlink="">
      <xdr:nvSpPr>
        <xdr:cNvPr id="139" name="円/楕円 138"/>
        <xdr:cNvSpPr/>
      </xdr:nvSpPr>
      <xdr:spPr>
        <a:xfrm>
          <a:off x="164592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121302</xdr:rowOff>
    </xdr:from>
    <xdr:ext cx="762000" cy="259045"/>
    <xdr:sp macro="" textlink="">
      <xdr:nvSpPr>
        <xdr:cNvPr id="140" name="物件費該当値テキスト"/>
        <xdr:cNvSpPr txBox="1"/>
      </xdr:nvSpPr>
      <xdr:spPr>
        <a:xfrm>
          <a:off x="16598900" y="21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30480</xdr:rowOff>
    </xdr:from>
    <xdr:to>
      <xdr:col>22</xdr:col>
      <xdr:colOff>615950</xdr:colOff>
      <xdr:row>13</xdr:row>
      <xdr:rowOff>132080</xdr:rowOff>
    </xdr:to>
    <xdr:sp macro="" textlink="">
      <xdr:nvSpPr>
        <xdr:cNvPr id="141" name="円/楕円 140"/>
        <xdr:cNvSpPr/>
      </xdr:nvSpPr>
      <xdr:spPr>
        <a:xfrm>
          <a:off x="15621000" y="22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142257</xdr:rowOff>
    </xdr:from>
    <xdr:ext cx="736600" cy="259045"/>
    <xdr:sp macro="" textlink="">
      <xdr:nvSpPr>
        <xdr:cNvPr id="142" name="テキスト ボックス 141"/>
        <xdr:cNvSpPr txBox="1"/>
      </xdr:nvSpPr>
      <xdr:spPr>
        <a:xfrm>
          <a:off x="15290800" y="202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167640</xdr:rowOff>
    </xdr:from>
    <xdr:to>
      <xdr:col>21</xdr:col>
      <xdr:colOff>412750</xdr:colOff>
      <xdr:row>13</xdr:row>
      <xdr:rowOff>97790</xdr:rowOff>
    </xdr:to>
    <xdr:sp macro="" textlink="">
      <xdr:nvSpPr>
        <xdr:cNvPr id="143" name="円/楕円 142"/>
        <xdr:cNvSpPr/>
      </xdr:nvSpPr>
      <xdr:spPr>
        <a:xfrm>
          <a:off x="14732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107967</xdr:rowOff>
    </xdr:from>
    <xdr:ext cx="762000" cy="259045"/>
    <xdr:sp macro="" textlink="">
      <xdr:nvSpPr>
        <xdr:cNvPr id="144" name="テキスト ボックス 143"/>
        <xdr:cNvSpPr txBox="1"/>
      </xdr:nvSpPr>
      <xdr:spPr>
        <a:xfrm>
          <a:off x="14401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24765</xdr:rowOff>
    </xdr:from>
    <xdr:to>
      <xdr:col>20</xdr:col>
      <xdr:colOff>209550</xdr:colOff>
      <xdr:row>13</xdr:row>
      <xdr:rowOff>126365</xdr:rowOff>
    </xdr:to>
    <xdr:sp macro="" textlink="">
      <xdr:nvSpPr>
        <xdr:cNvPr id="145" name="円/楕円 144"/>
        <xdr:cNvSpPr/>
      </xdr:nvSpPr>
      <xdr:spPr>
        <a:xfrm>
          <a:off x="13843000" y="225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136542</xdr:rowOff>
    </xdr:from>
    <xdr:ext cx="762000" cy="259045"/>
    <xdr:sp macro="" textlink="">
      <xdr:nvSpPr>
        <xdr:cNvPr id="146" name="テキスト ボックス 145"/>
        <xdr:cNvSpPr txBox="1"/>
      </xdr:nvSpPr>
      <xdr:spPr>
        <a:xfrm>
          <a:off x="13512800" y="202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47" name="円/楕円 146"/>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48" name="テキスト ボックス 147"/>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となっており、類似団体内平均値より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上回っているが</a:t>
          </a:r>
          <a:r>
            <a:rPr lang="ja-JP" altLang="ja-JP" sz="1100" b="0" i="0" baseline="0">
              <a:solidFill>
                <a:schemeClr val="dk1"/>
              </a:solidFill>
              <a:effectLst/>
              <a:latin typeface="+mn-lt"/>
              <a:ea typeface="+mn-ea"/>
              <a:cs typeface="+mn-cs"/>
            </a:rPr>
            <a:t>、岩手県平均より</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ポイント、全国平均より</a:t>
          </a:r>
          <a:r>
            <a:rPr lang="en-US" altLang="ja-JP" sz="1100" b="0" i="0" baseline="0">
              <a:solidFill>
                <a:schemeClr val="dk1"/>
              </a:solidFill>
              <a:effectLst/>
              <a:latin typeface="+mn-lt"/>
              <a:ea typeface="+mn-ea"/>
              <a:cs typeface="+mn-cs"/>
            </a:rPr>
            <a:t>6.8</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高齢化人口の増及び自立支援法施行による権限委譲で平成20年度以降、増加傾向となっている。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57</xdr:row>
      <xdr:rowOff>12700</xdr:rowOff>
    </xdr:to>
    <xdr:cxnSp macro="">
      <xdr:nvCxnSpPr>
        <xdr:cNvPr id="181" name="直線コネクタ 180"/>
        <xdr:cNvCxnSpPr/>
      </xdr:nvCxnSpPr>
      <xdr:spPr>
        <a:xfrm flipV="1">
          <a:off x="3987800" y="96329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57</xdr:row>
      <xdr:rowOff>12700</xdr:rowOff>
    </xdr:to>
    <xdr:cxnSp macro="">
      <xdr:nvCxnSpPr>
        <xdr:cNvPr id="184" name="直線コネクタ 183"/>
        <xdr:cNvCxnSpPr/>
      </xdr:nvCxnSpPr>
      <xdr:spPr>
        <a:xfrm>
          <a:off x="3098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146050</xdr:rowOff>
    </xdr:to>
    <xdr:cxnSp macro="">
      <xdr:nvCxnSpPr>
        <xdr:cNvPr id="187" name="直線コネクタ 186"/>
        <xdr:cNvCxnSpPr/>
      </xdr:nvCxnSpPr>
      <xdr:spPr>
        <a:xfrm>
          <a:off x="2209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69850</xdr:rowOff>
    </xdr:to>
    <xdr:cxnSp macro="">
      <xdr:nvCxnSpPr>
        <xdr:cNvPr id="190" name="直線コネクタ 189"/>
        <xdr:cNvCxnSpPr/>
      </xdr:nvCxnSpPr>
      <xdr:spPr>
        <a:xfrm>
          <a:off x="1320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3" name="フローチャート :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194" name="テキスト ボックス 19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00" name="円/楕円 199"/>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124477</xdr:rowOff>
    </xdr:from>
    <xdr:ext cx="762000" cy="259045"/>
    <xdr:sp macro="" textlink="">
      <xdr:nvSpPr>
        <xdr:cNvPr id="201"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2" name="円/楕円 201"/>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3" name="テキスト ボックス 20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04" name="円/楕円 203"/>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05" name="テキスト ボックス 204"/>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06" name="円/楕円 205"/>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7" name="テキスト ボックス 20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8" name="円/楕円 207"/>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9" name="テキスト ボックス 20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ポイント下回った。類似団体内平均値より</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ポイント、岩手県平均より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ポイント、全国平均より</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その要因で大きいのは繰出金で、国保・後期高齢への繰出金は増額となっているものの、下水道会計への繰出金が減少している。　</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53848</xdr:rowOff>
    </xdr:from>
    <xdr:to>
      <xdr:col>24</xdr:col>
      <xdr:colOff>31750</xdr:colOff>
      <xdr:row>56</xdr:row>
      <xdr:rowOff>108712</xdr:rowOff>
    </xdr:to>
    <xdr:cxnSp macro="">
      <xdr:nvCxnSpPr>
        <xdr:cNvPr id="239" name="直線コネクタ 238"/>
        <xdr:cNvCxnSpPr/>
      </xdr:nvCxnSpPr>
      <xdr:spPr>
        <a:xfrm>
          <a:off x="15671800" y="96550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53848</xdr:rowOff>
    </xdr:from>
    <xdr:to>
      <xdr:col>22</xdr:col>
      <xdr:colOff>565150</xdr:colOff>
      <xdr:row>56</xdr:row>
      <xdr:rowOff>122428</xdr:rowOff>
    </xdr:to>
    <xdr:cxnSp macro="">
      <xdr:nvCxnSpPr>
        <xdr:cNvPr id="242" name="直線コネクタ 241"/>
        <xdr:cNvCxnSpPr/>
      </xdr:nvCxnSpPr>
      <xdr:spPr>
        <a:xfrm flipV="1">
          <a:off x="14782800" y="9655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85852</xdr:rowOff>
    </xdr:from>
    <xdr:to>
      <xdr:col>21</xdr:col>
      <xdr:colOff>361950</xdr:colOff>
      <xdr:row>56</xdr:row>
      <xdr:rowOff>122428</xdr:rowOff>
    </xdr:to>
    <xdr:cxnSp macro="">
      <xdr:nvCxnSpPr>
        <xdr:cNvPr id="245" name="直線コネクタ 244"/>
        <xdr:cNvCxnSpPr/>
      </xdr:nvCxnSpPr>
      <xdr:spPr>
        <a:xfrm>
          <a:off x="13893800" y="9687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85852</xdr:rowOff>
    </xdr:from>
    <xdr:to>
      <xdr:col>20</xdr:col>
      <xdr:colOff>158750</xdr:colOff>
      <xdr:row>56</xdr:row>
      <xdr:rowOff>136144</xdr:rowOff>
    </xdr:to>
    <xdr:cxnSp macro="">
      <xdr:nvCxnSpPr>
        <xdr:cNvPr id="248" name="直線コネクタ 247"/>
        <xdr:cNvCxnSpPr/>
      </xdr:nvCxnSpPr>
      <xdr:spPr>
        <a:xfrm flipV="1">
          <a:off x="13004800" y="9687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1" name="フローチャート : 判断 25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2" name="テキスト ボックス 25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57912</xdr:rowOff>
    </xdr:from>
    <xdr:to>
      <xdr:col>24</xdr:col>
      <xdr:colOff>82550</xdr:colOff>
      <xdr:row>56</xdr:row>
      <xdr:rowOff>159512</xdr:rowOff>
    </xdr:to>
    <xdr:sp macro="" textlink="">
      <xdr:nvSpPr>
        <xdr:cNvPr id="258" name="円/楕円 257"/>
        <xdr:cNvSpPr/>
      </xdr:nvSpPr>
      <xdr:spPr>
        <a:xfrm>
          <a:off x="164592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74439</xdr:rowOff>
    </xdr:from>
    <xdr:ext cx="762000" cy="259045"/>
    <xdr:sp macro="" textlink="">
      <xdr:nvSpPr>
        <xdr:cNvPr id="259" name="その他該当値テキスト"/>
        <xdr:cNvSpPr txBox="1"/>
      </xdr:nvSpPr>
      <xdr:spPr>
        <a:xfrm>
          <a:off x="16598900" y="950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xdr:rowOff>
    </xdr:from>
    <xdr:to>
      <xdr:col>22</xdr:col>
      <xdr:colOff>615950</xdr:colOff>
      <xdr:row>56</xdr:row>
      <xdr:rowOff>104648</xdr:rowOff>
    </xdr:to>
    <xdr:sp macro="" textlink="">
      <xdr:nvSpPr>
        <xdr:cNvPr id="260" name="円/楕円 259"/>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114825</xdr:rowOff>
    </xdr:from>
    <xdr:ext cx="736600" cy="259045"/>
    <xdr:sp macro="" textlink="">
      <xdr:nvSpPr>
        <xdr:cNvPr id="261" name="テキスト ボックス 260"/>
        <xdr:cNvSpPr txBox="1"/>
      </xdr:nvSpPr>
      <xdr:spPr>
        <a:xfrm>
          <a:off x="15290800" y="93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71628</xdr:rowOff>
    </xdr:from>
    <xdr:to>
      <xdr:col>21</xdr:col>
      <xdr:colOff>412750</xdr:colOff>
      <xdr:row>57</xdr:row>
      <xdr:rowOff>1778</xdr:rowOff>
    </xdr:to>
    <xdr:sp macro="" textlink="">
      <xdr:nvSpPr>
        <xdr:cNvPr id="262" name="円/楕円 261"/>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11955</xdr:rowOff>
    </xdr:from>
    <xdr:ext cx="762000" cy="259045"/>
    <xdr:sp macro="" textlink="">
      <xdr:nvSpPr>
        <xdr:cNvPr id="263" name="テキスト ボックス 262"/>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35052</xdr:rowOff>
    </xdr:from>
    <xdr:to>
      <xdr:col>20</xdr:col>
      <xdr:colOff>209550</xdr:colOff>
      <xdr:row>56</xdr:row>
      <xdr:rowOff>136652</xdr:rowOff>
    </xdr:to>
    <xdr:sp macro="" textlink="">
      <xdr:nvSpPr>
        <xdr:cNvPr id="264" name="円/楕円 263"/>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146829</xdr:rowOff>
    </xdr:from>
    <xdr:ext cx="762000" cy="259045"/>
    <xdr:sp macro="" textlink="">
      <xdr:nvSpPr>
        <xdr:cNvPr id="265" name="テキスト ボックス 264"/>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85344</xdr:rowOff>
    </xdr:from>
    <xdr:to>
      <xdr:col>19</xdr:col>
      <xdr:colOff>6350</xdr:colOff>
      <xdr:row>57</xdr:row>
      <xdr:rowOff>15494</xdr:rowOff>
    </xdr:to>
    <xdr:sp macro="" textlink="">
      <xdr:nvSpPr>
        <xdr:cNvPr id="266" name="円/楕円 265"/>
        <xdr:cNvSpPr/>
      </xdr:nvSpPr>
      <xdr:spPr>
        <a:xfrm>
          <a:off x="12954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271</xdr:rowOff>
    </xdr:from>
    <xdr:ext cx="762000" cy="259045"/>
    <xdr:sp macro="" textlink="">
      <xdr:nvSpPr>
        <xdr:cNvPr id="267" name="テキスト ボックス 266"/>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ポイント上回った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類似団体内平均値より</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ポイント、岩手県平均より</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ポイント、全国平均より</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補助費等における各種団体への補助金については見直しを行うなど経費の節減に努める。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120142</xdr:rowOff>
    </xdr:to>
    <xdr:cxnSp macro="">
      <xdr:nvCxnSpPr>
        <xdr:cNvPr id="297" name="直線コネクタ 296"/>
        <xdr:cNvCxnSpPr/>
      </xdr:nvCxnSpPr>
      <xdr:spPr>
        <a:xfrm>
          <a:off x="15671800" y="63997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56134</xdr:rowOff>
    </xdr:to>
    <xdr:cxnSp macro="">
      <xdr:nvCxnSpPr>
        <xdr:cNvPr id="300" name="直線コネクタ 299"/>
        <xdr:cNvCxnSpPr/>
      </xdr:nvCxnSpPr>
      <xdr:spPr>
        <a:xfrm>
          <a:off x="14782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51562</xdr:rowOff>
    </xdr:to>
    <xdr:cxnSp macro="">
      <xdr:nvCxnSpPr>
        <xdr:cNvPr id="303" name="直線コネクタ 302"/>
        <xdr:cNvCxnSpPr/>
      </xdr:nvCxnSpPr>
      <xdr:spPr>
        <a:xfrm>
          <a:off x="13893800" y="6354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5" name="テキスト ボックス 30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10414</xdr:rowOff>
    </xdr:to>
    <xdr:cxnSp macro="">
      <xdr:nvCxnSpPr>
        <xdr:cNvPr id="306" name="直線コネクタ 305"/>
        <xdr:cNvCxnSpPr/>
      </xdr:nvCxnSpPr>
      <xdr:spPr>
        <a:xfrm>
          <a:off x="13004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09" name="フローチャート : 判断 30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0" name="テキスト ボックス 30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69342</xdr:rowOff>
    </xdr:from>
    <xdr:to>
      <xdr:col>24</xdr:col>
      <xdr:colOff>82550</xdr:colOff>
      <xdr:row>37</xdr:row>
      <xdr:rowOff>170942</xdr:rowOff>
    </xdr:to>
    <xdr:sp macro="" textlink="">
      <xdr:nvSpPr>
        <xdr:cNvPr id="316" name="円/楕円 315"/>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41419</xdr:rowOff>
    </xdr:from>
    <xdr:ext cx="762000" cy="259045"/>
    <xdr:sp macro="" textlink="">
      <xdr:nvSpPr>
        <xdr:cNvPr id="317"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18" name="円/楕円 317"/>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19" name="テキスト ボックス 318"/>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20" name="円/楕円 319"/>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21" name="テキスト ボックス 320"/>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22" name="円/楕円 321"/>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23" name="テキスト ボックス 322"/>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4" name="円/楕円 323"/>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5" name="テキスト ボックス 324"/>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減なっており、</a:t>
          </a:r>
          <a:r>
            <a:rPr lang="ja-JP" altLang="ja-JP" sz="1100" b="0" i="0" baseline="0">
              <a:solidFill>
                <a:schemeClr val="dk1"/>
              </a:solidFill>
              <a:effectLst/>
              <a:latin typeface="+mn-lt"/>
              <a:ea typeface="+mn-ea"/>
              <a:cs typeface="+mn-cs"/>
            </a:rPr>
            <a:t>平成19年をピークに年々数値が下降してきて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岩手県平均より</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ポイン、全国平均より</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ポイント、類似団体平均より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平成19年度から平成21年度まで高利率の起債を国制度で補償金免除繰上償還を実施したことにより数値が減少してきている。</a:t>
          </a:r>
          <a:endParaRPr lang="ja-JP" altLang="ja-JP" sz="1400">
            <a:effectLst/>
          </a:endParaRPr>
        </a:p>
        <a:p>
          <a:pPr rtl="0"/>
          <a:r>
            <a:rPr lang="ja-JP" altLang="ja-JP" sz="1100" b="0" i="0" baseline="0">
              <a:solidFill>
                <a:schemeClr val="dk1"/>
              </a:solidFill>
              <a:effectLst/>
              <a:latin typeface="+mn-lt"/>
              <a:ea typeface="+mn-ea"/>
              <a:cs typeface="+mn-cs"/>
            </a:rPr>
            <a:t>　今後とも起債の新規発行については公債費負担適正化計画を遵守しながら抑制していく。</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76</xdr:row>
      <xdr:rowOff>130811</xdr:rowOff>
    </xdr:to>
    <xdr:cxnSp macro="">
      <xdr:nvCxnSpPr>
        <xdr:cNvPr id="357" name="直線コネクタ 356"/>
        <xdr:cNvCxnSpPr/>
      </xdr:nvCxnSpPr>
      <xdr:spPr>
        <a:xfrm flipV="1">
          <a:off x="3987800" y="131419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130811</xdr:rowOff>
    </xdr:from>
    <xdr:to>
      <xdr:col>5</xdr:col>
      <xdr:colOff>549275</xdr:colOff>
      <xdr:row>76</xdr:row>
      <xdr:rowOff>165100</xdr:rowOff>
    </xdr:to>
    <xdr:cxnSp macro="">
      <xdr:nvCxnSpPr>
        <xdr:cNvPr id="360" name="直線コネクタ 359"/>
        <xdr:cNvCxnSpPr/>
      </xdr:nvCxnSpPr>
      <xdr:spPr>
        <a:xfrm flipV="1">
          <a:off x="3098800" y="13161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165100</xdr:rowOff>
    </xdr:from>
    <xdr:to>
      <xdr:col>4</xdr:col>
      <xdr:colOff>346075</xdr:colOff>
      <xdr:row>77</xdr:row>
      <xdr:rowOff>24130</xdr:rowOff>
    </xdr:to>
    <xdr:cxnSp macro="">
      <xdr:nvCxnSpPr>
        <xdr:cNvPr id="363" name="直線コネクタ 362"/>
        <xdr:cNvCxnSpPr/>
      </xdr:nvCxnSpPr>
      <xdr:spPr>
        <a:xfrm flipV="1">
          <a:off x="2209800" y="1319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31750</xdr:rowOff>
    </xdr:to>
    <xdr:cxnSp macro="">
      <xdr:nvCxnSpPr>
        <xdr:cNvPr id="366" name="直線コネクタ 365"/>
        <xdr:cNvCxnSpPr/>
      </xdr:nvCxnSpPr>
      <xdr:spPr>
        <a:xfrm flipV="1">
          <a:off x="1320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69" name="フローチャート : 判断 368"/>
        <xdr:cNvSpPr/>
      </xdr:nvSpPr>
      <xdr:spPr>
        <a:xfrm>
          <a:off x="1270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58437</xdr:rowOff>
    </xdr:from>
    <xdr:ext cx="762000" cy="259045"/>
    <xdr:sp macro="" textlink="">
      <xdr:nvSpPr>
        <xdr:cNvPr id="370" name="テキスト ボックス 369"/>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6" name="円/楕円 375"/>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77487</xdr:rowOff>
    </xdr:from>
    <xdr:ext cx="762000" cy="259045"/>
    <xdr:sp macro="" textlink="">
      <xdr:nvSpPr>
        <xdr:cNvPr id="377"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80011</xdr:rowOff>
    </xdr:from>
    <xdr:to>
      <xdr:col>5</xdr:col>
      <xdr:colOff>600075</xdr:colOff>
      <xdr:row>77</xdr:row>
      <xdr:rowOff>10161</xdr:rowOff>
    </xdr:to>
    <xdr:sp macro="" textlink="">
      <xdr:nvSpPr>
        <xdr:cNvPr id="378" name="円/楕円 377"/>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20337</xdr:rowOff>
    </xdr:from>
    <xdr:ext cx="736600" cy="259045"/>
    <xdr:sp macro="" textlink="">
      <xdr:nvSpPr>
        <xdr:cNvPr id="379" name="テキスト ボックス 378"/>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114300</xdr:rowOff>
    </xdr:from>
    <xdr:to>
      <xdr:col>4</xdr:col>
      <xdr:colOff>396875</xdr:colOff>
      <xdr:row>77</xdr:row>
      <xdr:rowOff>44450</xdr:rowOff>
    </xdr:to>
    <xdr:sp macro="" textlink="">
      <xdr:nvSpPr>
        <xdr:cNvPr id="380" name="円/楕円 379"/>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81" name="テキスト ボックス 38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82" name="円/楕円 381"/>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59707</xdr:rowOff>
    </xdr:from>
    <xdr:ext cx="762000" cy="259045"/>
    <xdr:sp macro="" textlink="">
      <xdr:nvSpPr>
        <xdr:cNvPr id="383" name="テキスト ボックス 382"/>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円/楕円 383"/>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85" name="テキスト ボックス 384"/>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lang="ja-JP" altLang="ja-JP" sz="1100" b="0" i="0" baseline="0">
              <a:solidFill>
                <a:schemeClr val="dk1"/>
              </a:solidFill>
              <a:effectLst/>
              <a:latin typeface="+mn-lt"/>
              <a:ea typeface="+mn-ea"/>
              <a:cs typeface="+mn-cs"/>
            </a:rPr>
            <a:t>類似団体内平均値より</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ポイント、岩手県平均より</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ポイント上回っているが、全国平均より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物件費では類似団体</a:t>
          </a:r>
          <a:r>
            <a:rPr lang="en-US" altLang="ja-JP" sz="1100">
              <a:solidFill>
                <a:schemeClr val="dk1"/>
              </a:solidFill>
              <a:effectLst/>
              <a:latin typeface="+mn-lt"/>
              <a:ea typeface="+mn-ea"/>
              <a:cs typeface="+mn-cs"/>
            </a:rPr>
            <a:t>91</a:t>
          </a:r>
          <a:r>
            <a:rPr lang="ja-JP" altLang="ja-JP" sz="1100">
              <a:solidFill>
                <a:schemeClr val="dk1"/>
              </a:solidFill>
              <a:effectLst/>
              <a:latin typeface="+mn-lt"/>
              <a:ea typeface="+mn-ea"/>
              <a:cs typeface="+mn-cs"/>
            </a:rPr>
            <a:t>団体中</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位となっているものの、人件費では</a:t>
          </a:r>
          <a:r>
            <a:rPr lang="en-US" altLang="ja-JP" sz="1100">
              <a:solidFill>
                <a:schemeClr val="dk1"/>
              </a:solidFill>
              <a:effectLst/>
              <a:latin typeface="+mn-lt"/>
              <a:ea typeface="+mn-ea"/>
              <a:cs typeface="+mn-cs"/>
            </a:rPr>
            <a:t>91</a:t>
          </a:r>
          <a:r>
            <a:rPr lang="ja-JP" altLang="ja-JP" sz="1100">
              <a:solidFill>
                <a:schemeClr val="dk1"/>
              </a:solidFill>
              <a:effectLst/>
              <a:latin typeface="+mn-lt"/>
              <a:ea typeface="+mn-ea"/>
              <a:cs typeface="+mn-cs"/>
            </a:rPr>
            <a:t>団体中</a:t>
          </a:r>
          <a:r>
            <a:rPr lang="en-US" altLang="ja-JP" sz="1100">
              <a:solidFill>
                <a:schemeClr val="dk1"/>
              </a:solidFill>
              <a:effectLst/>
              <a:latin typeface="+mn-lt"/>
              <a:ea typeface="+mn-ea"/>
              <a:cs typeface="+mn-cs"/>
            </a:rPr>
            <a:t>82</a:t>
          </a:r>
          <a:r>
            <a:rPr lang="ja-JP" altLang="ja-JP" sz="1100">
              <a:solidFill>
                <a:schemeClr val="dk1"/>
              </a:solidFill>
              <a:effectLst/>
              <a:latin typeface="+mn-lt"/>
              <a:ea typeface="+mn-ea"/>
              <a:cs typeface="+mn-cs"/>
            </a:rPr>
            <a:t>位と経常収支比率を高める要因となっている。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78</xdr:row>
      <xdr:rowOff>5080</xdr:rowOff>
    </xdr:to>
    <xdr:cxnSp macro="">
      <xdr:nvCxnSpPr>
        <xdr:cNvPr id="418" name="直線コネクタ 417"/>
        <xdr:cNvCxnSpPr/>
      </xdr:nvCxnSpPr>
      <xdr:spPr>
        <a:xfrm>
          <a:off x="15671800" y="1324863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77470</xdr:rowOff>
    </xdr:to>
    <xdr:cxnSp macro="">
      <xdr:nvCxnSpPr>
        <xdr:cNvPr id="421" name="直線コネクタ 420"/>
        <xdr:cNvCxnSpPr/>
      </xdr:nvCxnSpPr>
      <xdr:spPr>
        <a:xfrm flipV="1">
          <a:off x="14782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16511</xdr:rowOff>
    </xdr:from>
    <xdr:to>
      <xdr:col>21</xdr:col>
      <xdr:colOff>361950</xdr:colOff>
      <xdr:row>77</xdr:row>
      <xdr:rowOff>77470</xdr:rowOff>
    </xdr:to>
    <xdr:cxnSp macro="">
      <xdr:nvCxnSpPr>
        <xdr:cNvPr id="424" name="直線コネクタ 423"/>
        <xdr:cNvCxnSpPr/>
      </xdr:nvCxnSpPr>
      <xdr:spPr>
        <a:xfrm>
          <a:off x="13893800" y="132181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xdr:rowOff>
    </xdr:from>
    <xdr:to>
      <xdr:col>20</xdr:col>
      <xdr:colOff>158750</xdr:colOff>
      <xdr:row>77</xdr:row>
      <xdr:rowOff>16511</xdr:rowOff>
    </xdr:to>
    <xdr:cxnSp macro="">
      <xdr:nvCxnSpPr>
        <xdr:cNvPr id="427" name="直線コネクタ 426"/>
        <xdr:cNvCxnSpPr/>
      </xdr:nvCxnSpPr>
      <xdr:spPr>
        <a:xfrm>
          <a:off x="13004800" y="132067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30" name="フローチャート : 判断 429"/>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31" name="テキスト ボックス 430"/>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7" name="円/楕円 436"/>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97807</xdr:rowOff>
    </xdr:from>
    <xdr:ext cx="762000" cy="259045"/>
    <xdr:sp macro="" textlink="">
      <xdr:nvSpPr>
        <xdr:cNvPr id="438"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39" name="円/楕円 438"/>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40" name="テキスト ボックス 439"/>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26670</xdr:rowOff>
    </xdr:from>
    <xdr:to>
      <xdr:col>21</xdr:col>
      <xdr:colOff>412750</xdr:colOff>
      <xdr:row>77</xdr:row>
      <xdr:rowOff>128270</xdr:rowOff>
    </xdr:to>
    <xdr:sp macro="" textlink="">
      <xdr:nvSpPr>
        <xdr:cNvPr id="441" name="円/楕円 440"/>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42" name="テキスト ボックス 44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137161</xdr:rowOff>
    </xdr:from>
    <xdr:to>
      <xdr:col>20</xdr:col>
      <xdr:colOff>209550</xdr:colOff>
      <xdr:row>77</xdr:row>
      <xdr:rowOff>67311</xdr:rowOff>
    </xdr:to>
    <xdr:sp macro="" textlink="">
      <xdr:nvSpPr>
        <xdr:cNvPr id="443" name="円/楕円 442"/>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44" name="テキスト ボックス 443"/>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45" name="円/楕円 444"/>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40657</xdr:rowOff>
    </xdr:from>
    <xdr:ext cx="762000" cy="259045"/>
    <xdr:sp macro="" textlink="">
      <xdr:nvSpPr>
        <xdr:cNvPr id="446" name="テキスト ボックス 445"/>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岩手県平泉町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118666</xdr:rowOff>
    </xdr:from>
    <xdr:to>
      <xdr:col>4</xdr:col>
      <xdr:colOff>1117600</xdr:colOff>
      <xdr:row>17</xdr:row>
      <xdr:rowOff>134430</xdr:rowOff>
    </xdr:to>
    <xdr:cxnSp macro="">
      <xdr:nvCxnSpPr>
        <xdr:cNvPr id="54" name="直線コネクタ 53"/>
        <xdr:cNvCxnSpPr/>
      </xdr:nvCxnSpPr>
      <xdr:spPr bwMode="auto">
        <a:xfrm flipV="1">
          <a:off x="5003800" y="3080941"/>
          <a:ext cx="647700" cy="15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99644</xdr:rowOff>
    </xdr:from>
    <xdr:to>
      <xdr:col>4</xdr:col>
      <xdr:colOff>469900</xdr:colOff>
      <xdr:row>17</xdr:row>
      <xdr:rowOff>134430</xdr:rowOff>
    </xdr:to>
    <xdr:cxnSp macro="">
      <xdr:nvCxnSpPr>
        <xdr:cNvPr id="57" name="直線コネクタ 56"/>
        <xdr:cNvCxnSpPr/>
      </xdr:nvCxnSpPr>
      <xdr:spPr bwMode="auto">
        <a:xfrm>
          <a:off x="4305300" y="3061919"/>
          <a:ext cx="698500" cy="34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99644</xdr:rowOff>
    </xdr:from>
    <xdr:to>
      <xdr:col>3</xdr:col>
      <xdr:colOff>904875</xdr:colOff>
      <xdr:row>17</xdr:row>
      <xdr:rowOff>102559</xdr:rowOff>
    </xdr:to>
    <xdr:cxnSp macro="">
      <xdr:nvCxnSpPr>
        <xdr:cNvPr id="60" name="直線コネクタ 59"/>
        <xdr:cNvCxnSpPr/>
      </xdr:nvCxnSpPr>
      <xdr:spPr bwMode="auto">
        <a:xfrm flipV="1">
          <a:off x="3606800" y="3061919"/>
          <a:ext cx="698500" cy="2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102559</xdr:rowOff>
    </xdr:from>
    <xdr:to>
      <xdr:col>3</xdr:col>
      <xdr:colOff>206375</xdr:colOff>
      <xdr:row>17</xdr:row>
      <xdr:rowOff>129153</xdr:rowOff>
    </xdr:to>
    <xdr:cxnSp macro="">
      <xdr:nvCxnSpPr>
        <xdr:cNvPr id="63" name="直線コネクタ 62"/>
        <xdr:cNvCxnSpPr/>
      </xdr:nvCxnSpPr>
      <xdr:spPr bwMode="auto">
        <a:xfrm flipV="1">
          <a:off x="2908300" y="3064834"/>
          <a:ext cx="6985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169831</xdr:rowOff>
    </xdr:from>
    <xdr:to>
      <xdr:col>2</xdr:col>
      <xdr:colOff>692150</xdr:colOff>
      <xdr:row>17</xdr:row>
      <xdr:rowOff>99981</xdr:rowOff>
    </xdr:to>
    <xdr:sp macro="" textlink="">
      <xdr:nvSpPr>
        <xdr:cNvPr id="66" name="フローチャート : 判断 65"/>
        <xdr:cNvSpPr/>
      </xdr:nvSpPr>
      <xdr:spPr bwMode="auto">
        <a:xfrm>
          <a:off x="2857500" y="2960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110158</xdr:rowOff>
    </xdr:from>
    <xdr:ext cx="762000" cy="259045"/>
    <xdr:sp macro="" textlink="">
      <xdr:nvSpPr>
        <xdr:cNvPr id="67" name="テキスト ボックス 66"/>
        <xdr:cNvSpPr txBox="1"/>
      </xdr:nvSpPr>
      <xdr:spPr>
        <a:xfrm>
          <a:off x="2527300" y="272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67866</xdr:rowOff>
    </xdr:from>
    <xdr:to>
      <xdr:col>5</xdr:col>
      <xdr:colOff>34925</xdr:colOff>
      <xdr:row>17</xdr:row>
      <xdr:rowOff>169466</xdr:rowOff>
    </xdr:to>
    <xdr:sp macro="" textlink="">
      <xdr:nvSpPr>
        <xdr:cNvPr id="73" name="円/楕円 72"/>
        <xdr:cNvSpPr/>
      </xdr:nvSpPr>
      <xdr:spPr bwMode="auto">
        <a:xfrm>
          <a:off x="5600700" y="3030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39943</xdr:rowOff>
    </xdr:from>
    <xdr:ext cx="762000" cy="259045"/>
    <xdr:sp macro="" textlink="">
      <xdr:nvSpPr>
        <xdr:cNvPr id="74" name="人口1人当たり決算額の推移該当値テキスト130"/>
        <xdr:cNvSpPr txBox="1"/>
      </xdr:nvSpPr>
      <xdr:spPr>
        <a:xfrm>
          <a:off x="5740400" y="300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119,875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83630</xdr:rowOff>
    </xdr:from>
    <xdr:to>
      <xdr:col>4</xdr:col>
      <xdr:colOff>520700</xdr:colOff>
      <xdr:row>18</xdr:row>
      <xdr:rowOff>13780</xdr:rowOff>
    </xdr:to>
    <xdr:sp macro="" textlink="">
      <xdr:nvSpPr>
        <xdr:cNvPr id="75" name="円/楕円 74"/>
        <xdr:cNvSpPr/>
      </xdr:nvSpPr>
      <xdr:spPr bwMode="auto">
        <a:xfrm>
          <a:off x="4953000" y="304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170007</xdr:rowOff>
    </xdr:from>
    <xdr:ext cx="736600" cy="259045"/>
    <xdr:sp macro="" textlink="">
      <xdr:nvSpPr>
        <xdr:cNvPr id="76" name="テキスト ボックス 75"/>
        <xdr:cNvSpPr txBox="1"/>
      </xdr:nvSpPr>
      <xdr:spPr>
        <a:xfrm>
          <a:off x="4622800" y="3132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118,220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48844</xdr:rowOff>
    </xdr:from>
    <xdr:to>
      <xdr:col>3</xdr:col>
      <xdr:colOff>955675</xdr:colOff>
      <xdr:row>17</xdr:row>
      <xdr:rowOff>150444</xdr:rowOff>
    </xdr:to>
    <xdr:sp macro="" textlink="">
      <xdr:nvSpPr>
        <xdr:cNvPr id="77" name="円/楕円 76"/>
        <xdr:cNvSpPr/>
      </xdr:nvSpPr>
      <xdr:spPr bwMode="auto">
        <a:xfrm>
          <a:off x="4254500" y="301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135221</xdr:rowOff>
    </xdr:from>
    <xdr:ext cx="762000" cy="259045"/>
    <xdr:sp macro="" textlink="">
      <xdr:nvSpPr>
        <xdr:cNvPr id="78" name="テキスト ボックス 77"/>
        <xdr:cNvSpPr txBox="1"/>
      </xdr:nvSpPr>
      <xdr:spPr>
        <a:xfrm>
          <a:off x="3924300" y="30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121,872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51759</xdr:rowOff>
    </xdr:from>
    <xdr:to>
      <xdr:col>3</xdr:col>
      <xdr:colOff>257175</xdr:colOff>
      <xdr:row>17</xdr:row>
      <xdr:rowOff>153359</xdr:rowOff>
    </xdr:to>
    <xdr:sp macro="" textlink="">
      <xdr:nvSpPr>
        <xdr:cNvPr id="79" name="円/楕円 78"/>
        <xdr:cNvSpPr/>
      </xdr:nvSpPr>
      <xdr:spPr bwMode="auto">
        <a:xfrm>
          <a:off x="3556000" y="301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138136</xdr:rowOff>
    </xdr:from>
    <xdr:ext cx="762000" cy="259045"/>
    <xdr:sp macro="" textlink="">
      <xdr:nvSpPr>
        <xdr:cNvPr id="80" name="テキスト ボックス 79"/>
        <xdr:cNvSpPr txBox="1"/>
      </xdr:nvSpPr>
      <xdr:spPr>
        <a:xfrm>
          <a:off x="3225800" y="310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121,566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78353</xdr:rowOff>
    </xdr:from>
    <xdr:to>
      <xdr:col>2</xdr:col>
      <xdr:colOff>692150</xdr:colOff>
      <xdr:row>18</xdr:row>
      <xdr:rowOff>8503</xdr:rowOff>
    </xdr:to>
    <xdr:sp macro="" textlink="">
      <xdr:nvSpPr>
        <xdr:cNvPr id="81" name="円/楕円 80"/>
        <xdr:cNvSpPr/>
      </xdr:nvSpPr>
      <xdr:spPr bwMode="auto">
        <a:xfrm>
          <a:off x="2857500" y="3040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164730</xdr:rowOff>
    </xdr:from>
    <xdr:ext cx="762000" cy="259045"/>
    <xdr:sp macro="" textlink="">
      <xdr:nvSpPr>
        <xdr:cNvPr id="82" name="テキスト ボックス 81"/>
        <xdr:cNvSpPr txBox="1"/>
      </xdr:nvSpPr>
      <xdr:spPr>
        <a:xfrm>
          <a:off x="2527300" y="3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79794</xdr:rowOff>
    </xdr:from>
    <xdr:to>
      <xdr:col>4</xdr:col>
      <xdr:colOff>1117600</xdr:colOff>
      <xdr:row>36</xdr:row>
      <xdr:rowOff>83623</xdr:rowOff>
    </xdr:to>
    <xdr:cxnSp macro="">
      <xdr:nvCxnSpPr>
        <xdr:cNvPr id="116" name="直線コネクタ 115"/>
        <xdr:cNvCxnSpPr/>
      </xdr:nvCxnSpPr>
      <xdr:spPr bwMode="auto">
        <a:xfrm flipV="1">
          <a:off x="5003800" y="7033044"/>
          <a:ext cx="647700" cy="3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249587</xdr:rowOff>
    </xdr:from>
    <xdr:to>
      <xdr:col>4</xdr:col>
      <xdr:colOff>469900</xdr:colOff>
      <xdr:row>36</xdr:row>
      <xdr:rowOff>83623</xdr:rowOff>
    </xdr:to>
    <xdr:cxnSp macro="">
      <xdr:nvCxnSpPr>
        <xdr:cNvPr id="119" name="直線コネクタ 118"/>
        <xdr:cNvCxnSpPr/>
      </xdr:nvCxnSpPr>
      <xdr:spPr bwMode="auto">
        <a:xfrm>
          <a:off x="4305300" y="6859937"/>
          <a:ext cx="698500" cy="17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135344</xdr:rowOff>
    </xdr:from>
    <xdr:to>
      <xdr:col>3</xdr:col>
      <xdr:colOff>904875</xdr:colOff>
      <xdr:row>35</xdr:row>
      <xdr:rowOff>249587</xdr:rowOff>
    </xdr:to>
    <xdr:cxnSp macro="">
      <xdr:nvCxnSpPr>
        <xdr:cNvPr id="122" name="直線コネクタ 121"/>
        <xdr:cNvCxnSpPr/>
      </xdr:nvCxnSpPr>
      <xdr:spPr bwMode="auto">
        <a:xfrm>
          <a:off x="3606800" y="6745694"/>
          <a:ext cx="698500" cy="11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87033</xdr:rowOff>
    </xdr:from>
    <xdr:to>
      <xdr:col>3</xdr:col>
      <xdr:colOff>206375</xdr:colOff>
      <xdr:row>35</xdr:row>
      <xdr:rowOff>135344</xdr:rowOff>
    </xdr:to>
    <xdr:cxnSp macro="">
      <xdr:nvCxnSpPr>
        <xdr:cNvPr id="125" name="直線コネクタ 124"/>
        <xdr:cNvCxnSpPr/>
      </xdr:nvCxnSpPr>
      <xdr:spPr bwMode="auto">
        <a:xfrm>
          <a:off x="2908300" y="6697383"/>
          <a:ext cx="698500" cy="4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121539</xdr:rowOff>
    </xdr:from>
    <xdr:to>
      <xdr:col>2</xdr:col>
      <xdr:colOff>692150</xdr:colOff>
      <xdr:row>35</xdr:row>
      <xdr:rowOff>223139</xdr:rowOff>
    </xdr:to>
    <xdr:sp macro="" textlink="">
      <xdr:nvSpPr>
        <xdr:cNvPr id="128" name="フローチャート : 判断 127"/>
        <xdr:cNvSpPr/>
      </xdr:nvSpPr>
      <xdr:spPr bwMode="auto">
        <a:xfrm>
          <a:off x="2857500" y="6731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207916</xdr:rowOff>
    </xdr:from>
    <xdr:ext cx="762000" cy="259045"/>
    <xdr:sp macro="" textlink="">
      <xdr:nvSpPr>
        <xdr:cNvPr id="129" name="テキスト ボックス 128"/>
        <xdr:cNvSpPr txBox="1"/>
      </xdr:nvSpPr>
      <xdr:spPr>
        <a:xfrm>
          <a:off x="2527300" y="681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28994</xdr:rowOff>
    </xdr:from>
    <xdr:to>
      <xdr:col>5</xdr:col>
      <xdr:colOff>34925</xdr:colOff>
      <xdr:row>36</xdr:row>
      <xdr:rowOff>130594</xdr:rowOff>
    </xdr:to>
    <xdr:sp macro="" textlink="">
      <xdr:nvSpPr>
        <xdr:cNvPr id="135" name="円/楕円 134"/>
        <xdr:cNvSpPr/>
      </xdr:nvSpPr>
      <xdr:spPr bwMode="auto">
        <a:xfrm>
          <a:off x="5600700" y="6982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1071</xdr:rowOff>
    </xdr:from>
    <xdr:ext cx="762000" cy="259045"/>
    <xdr:sp macro="" textlink="">
      <xdr:nvSpPr>
        <xdr:cNvPr id="136" name="人口1人当たり決算額の推移該当値テキスト445"/>
        <xdr:cNvSpPr txBox="1"/>
      </xdr:nvSpPr>
      <xdr:spPr>
        <a:xfrm>
          <a:off x="5740400" y="695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27,478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32823</xdr:rowOff>
    </xdr:from>
    <xdr:to>
      <xdr:col>4</xdr:col>
      <xdr:colOff>520700</xdr:colOff>
      <xdr:row>36</xdr:row>
      <xdr:rowOff>134423</xdr:rowOff>
    </xdr:to>
    <xdr:sp macro="" textlink="">
      <xdr:nvSpPr>
        <xdr:cNvPr id="137" name="円/楕円 136"/>
        <xdr:cNvSpPr/>
      </xdr:nvSpPr>
      <xdr:spPr bwMode="auto">
        <a:xfrm>
          <a:off x="4953000" y="698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119200</xdr:rowOff>
    </xdr:from>
    <xdr:ext cx="736600" cy="259045"/>
    <xdr:sp macro="" textlink="">
      <xdr:nvSpPr>
        <xdr:cNvPr id="138" name="テキスト ボックス 137"/>
        <xdr:cNvSpPr txBox="1"/>
      </xdr:nvSpPr>
      <xdr:spPr>
        <a:xfrm>
          <a:off x="4622800" y="7072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198787</xdr:rowOff>
    </xdr:from>
    <xdr:to>
      <xdr:col>3</xdr:col>
      <xdr:colOff>955675</xdr:colOff>
      <xdr:row>35</xdr:row>
      <xdr:rowOff>300387</xdr:rowOff>
    </xdr:to>
    <xdr:sp macro="" textlink="">
      <xdr:nvSpPr>
        <xdr:cNvPr id="139" name="円/楕円 138"/>
        <xdr:cNvSpPr/>
      </xdr:nvSpPr>
      <xdr:spPr bwMode="auto">
        <a:xfrm>
          <a:off x="4254500" y="680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310564</xdr:rowOff>
    </xdr:from>
    <xdr:ext cx="762000" cy="259045"/>
    <xdr:sp macro="" textlink="">
      <xdr:nvSpPr>
        <xdr:cNvPr id="140" name="テキスト ボックス 139"/>
        <xdr:cNvSpPr txBox="1"/>
      </xdr:nvSpPr>
      <xdr:spPr>
        <a:xfrm>
          <a:off x="3924300" y="657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84544</xdr:rowOff>
    </xdr:from>
    <xdr:to>
      <xdr:col>3</xdr:col>
      <xdr:colOff>257175</xdr:colOff>
      <xdr:row>35</xdr:row>
      <xdr:rowOff>186144</xdr:rowOff>
    </xdr:to>
    <xdr:sp macro="" textlink="">
      <xdr:nvSpPr>
        <xdr:cNvPr id="141" name="円/楕円 140"/>
        <xdr:cNvSpPr/>
      </xdr:nvSpPr>
      <xdr:spPr bwMode="auto">
        <a:xfrm>
          <a:off x="3556000" y="6694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196321</xdr:rowOff>
    </xdr:from>
    <xdr:ext cx="762000" cy="259045"/>
    <xdr:sp macro="" textlink="">
      <xdr:nvSpPr>
        <xdr:cNvPr id="142" name="テキスト ボックス 141"/>
        <xdr:cNvSpPr txBox="1"/>
      </xdr:nvSpPr>
      <xdr:spPr>
        <a:xfrm>
          <a:off x="3225800" y="646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36233</xdr:rowOff>
    </xdr:from>
    <xdr:to>
      <xdr:col>2</xdr:col>
      <xdr:colOff>692150</xdr:colOff>
      <xdr:row>35</xdr:row>
      <xdr:rowOff>137833</xdr:rowOff>
    </xdr:to>
    <xdr:sp macro="" textlink="">
      <xdr:nvSpPr>
        <xdr:cNvPr id="143" name="円/楕円 142"/>
        <xdr:cNvSpPr/>
      </xdr:nvSpPr>
      <xdr:spPr bwMode="auto">
        <a:xfrm>
          <a:off x="2857500" y="6646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148010</xdr:rowOff>
    </xdr:from>
    <xdr:ext cx="762000" cy="259045"/>
    <xdr:sp macro="" textlink="">
      <xdr:nvSpPr>
        <xdr:cNvPr id="144" name="テキスト ボックス 143"/>
        <xdr:cNvSpPr txBox="1"/>
      </xdr:nvSpPr>
      <xdr:spPr>
        <a:xfrm>
          <a:off x="2527300" y="641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岩手県平泉町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国の経済対策、Ｈ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政権交代による交付税増額、Ｈ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年度以降の震災</a:t>
          </a:r>
          <a:r>
            <a:rPr kumimoji="1" lang="ja-JP" altLang="ja-JP" sz="1100" b="0">
              <a:solidFill>
                <a:schemeClr val="dk1"/>
              </a:solidFill>
              <a:effectLst/>
              <a:latin typeface="+mn-lt"/>
              <a:ea typeface="+mn-ea"/>
              <a:cs typeface="+mn-cs"/>
            </a:rPr>
            <a:t>に係る特別交付税の増額などからＨ</a:t>
          </a:r>
          <a:r>
            <a:rPr kumimoji="1" lang="en-US" altLang="ja-JP" sz="1100" b="0">
              <a:solidFill>
                <a:schemeClr val="dk1"/>
              </a:solidFill>
              <a:effectLst/>
              <a:latin typeface="+mn-lt"/>
              <a:ea typeface="+mn-ea"/>
              <a:cs typeface="+mn-cs"/>
            </a:rPr>
            <a:t>26</a:t>
          </a:r>
          <a:r>
            <a:rPr kumimoji="1" lang="ja-JP" altLang="ja-JP" sz="1100" b="0">
              <a:solidFill>
                <a:schemeClr val="dk1"/>
              </a:solidFill>
              <a:effectLst/>
              <a:latin typeface="+mn-lt"/>
              <a:ea typeface="+mn-ea"/>
              <a:cs typeface="+mn-cs"/>
            </a:rPr>
            <a:t>年度は</a:t>
          </a:r>
          <a:r>
            <a:rPr kumimoji="1" lang="en-US" altLang="ja-JP" sz="1100" b="0">
              <a:solidFill>
                <a:schemeClr val="dk1"/>
              </a:solidFill>
              <a:effectLst/>
              <a:latin typeface="+mn-lt"/>
              <a:ea typeface="+mn-ea"/>
              <a:cs typeface="+mn-cs"/>
            </a:rPr>
            <a:t>37.76</a:t>
          </a:r>
          <a:r>
            <a:rPr kumimoji="1" lang="ja-JP" altLang="ja-JP" sz="1100" b="0">
              <a:solidFill>
                <a:schemeClr val="dk1"/>
              </a:solidFill>
              <a:effectLst/>
              <a:latin typeface="+mn-lt"/>
              <a:ea typeface="+mn-ea"/>
              <a:cs typeface="+mn-cs"/>
            </a:rPr>
            <a:t>％まで増加している。</a:t>
          </a:r>
          <a:endParaRPr kumimoji="1" lang="en-US" altLang="ja-JP" sz="1100" b="0">
            <a:solidFill>
              <a:schemeClr val="dk1"/>
            </a:solidFill>
            <a:effectLst/>
            <a:latin typeface="+mn-lt"/>
            <a:ea typeface="+mn-ea"/>
            <a:cs typeface="+mn-cs"/>
          </a:endParaRPr>
        </a:p>
        <a:p>
          <a:r>
            <a:rPr kumimoji="1" lang="en-US" altLang="ja-JP" sz="1100" b="0">
              <a:solidFill>
                <a:schemeClr val="dk1"/>
              </a:solidFill>
              <a:effectLst/>
              <a:latin typeface="+mn-lt"/>
              <a:ea typeface="+mn-ea"/>
              <a:cs typeface="+mn-cs"/>
            </a:rPr>
            <a:t> </a:t>
          </a:r>
          <a:r>
            <a:rPr kumimoji="1" lang="ja-JP" altLang="en-US" sz="1100" b="0">
              <a:solidFill>
                <a:schemeClr val="dk1"/>
              </a:solidFill>
              <a:effectLst/>
              <a:latin typeface="+mn-lt"/>
              <a:ea typeface="+mn-ea"/>
              <a:cs typeface="+mn-cs"/>
            </a:rPr>
            <a:t>　また、決算剰余金を中心に積立るとともに、最低水準での取り崩しに努めている。Ｈ</a:t>
          </a:r>
          <a:r>
            <a:rPr kumimoji="1" lang="en-US" altLang="ja-JP" sz="1100" b="0">
              <a:solidFill>
                <a:schemeClr val="dk1"/>
              </a:solidFill>
              <a:effectLst/>
              <a:latin typeface="+mn-lt"/>
              <a:ea typeface="+mn-ea"/>
              <a:cs typeface="+mn-cs"/>
            </a:rPr>
            <a:t>23</a:t>
          </a:r>
          <a:r>
            <a:rPr kumimoji="1" lang="ja-JP" altLang="en-US" sz="1100" b="0">
              <a:solidFill>
                <a:schemeClr val="dk1"/>
              </a:solidFill>
              <a:effectLst/>
              <a:latin typeface="+mn-lt"/>
              <a:ea typeface="+mn-ea"/>
              <a:cs typeface="+mn-cs"/>
            </a:rPr>
            <a:t>以降は取り崩しをおこなって</a:t>
          </a:r>
          <a:endParaRPr lang="ja-JP" altLang="ja-JP" sz="1400">
            <a:effectLst/>
          </a:endParaRPr>
        </a:p>
        <a:p>
          <a:r>
            <a:rPr kumimoji="1" lang="ja-JP" altLang="ja-JP" sz="1100" b="0">
              <a:solidFill>
                <a:schemeClr val="dk1"/>
              </a:solidFill>
              <a:effectLst/>
              <a:latin typeface="+mn-lt"/>
              <a:ea typeface="+mn-ea"/>
              <a:cs typeface="+mn-cs"/>
            </a:rPr>
            <a:t>○実質収支額</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前年度から</a:t>
          </a:r>
          <a:r>
            <a:rPr kumimoji="1" lang="en-US" altLang="ja-JP" sz="1100" b="0">
              <a:solidFill>
                <a:schemeClr val="dk1"/>
              </a:solidFill>
              <a:effectLst/>
              <a:latin typeface="+mn-lt"/>
              <a:ea typeface="+mn-ea"/>
              <a:cs typeface="+mn-cs"/>
            </a:rPr>
            <a:t>0.28</a:t>
          </a:r>
          <a:r>
            <a:rPr kumimoji="1" lang="ja-JP" altLang="ja-JP" sz="1100" b="0">
              <a:solidFill>
                <a:schemeClr val="dk1"/>
              </a:solidFill>
              <a:effectLst/>
              <a:latin typeface="+mn-lt"/>
              <a:ea typeface="+mn-ea"/>
              <a:cs typeface="+mn-cs"/>
            </a:rPr>
            <a:t>ポイント増の</a:t>
          </a:r>
          <a:r>
            <a:rPr kumimoji="1" lang="en-US" altLang="ja-JP" sz="1100" b="0">
              <a:solidFill>
                <a:schemeClr val="dk1"/>
              </a:solidFill>
              <a:effectLst/>
              <a:latin typeface="+mn-lt"/>
              <a:ea typeface="+mn-ea"/>
              <a:cs typeface="+mn-cs"/>
            </a:rPr>
            <a:t>4.70</a:t>
          </a:r>
          <a:r>
            <a:rPr kumimoji="1" lang="ja-JP" altLang="ja-JP" sz="1100" b="0">
              <a:solidFill>
                <a:schemeClr val="dk1"/>
              </a:solidFill>
              <a:effectLst/>
              <a:latin typeface="+mn-lt"/>
              <a:ea typeface="+mn-ea"/>
              <a:cs typeface="+mn-cs"/>
            </a:rPr>
            <a:t>と適正範囲（</a:t>
          </a:r>
          <a:r>
            <a:rPr kumimoji="1" lang="en-US" altLang="ja-JP" sz="1100" b="0">
              <a:solidFill>
                <a:schemeClr val="dk1"/>
              </a:solidFill>
              <a:effectLst/>
              <a:latin typeface="+mn-lt"/>
              <a:ea typeface="+mn-ea"/>
              <a:cs typeface="+mn-cs"/>
            </a:rPr>
            <a:t>3</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5</a:t>
          </a:r>
          <a:r>
            <a:rPr kumimoji="1" lang="ja-JP" altLang="ja-JP" sz="1100" b="0">
              <a:solidFill>
                <a:schemeClr val="dk1"/>
              </a:solidFill>
              <a:effectLst/>
              <a:latin typeface="+mn-lt"/>
              <a:ea typeface="+mn-ea"/>
              <a:cs typeface="+mn-cs"/>
            </a:rPr>
            <a:t>％）で推移している。</a:t>
          </a:r>
          <a:endParaRPr lang="ja-JP" altLang="ja-JP" sz="1400">
            <a:effectLst/>
          </a:endParaRPr>
        </a:p>
        <a:p>
          <a:r>
            <a:rPr kumimoji="1" lang="ja-JP" altLang="ja-JP" sz="1100">
              <a:solidFill>
                <a:schemeClr val="dk1"/>
              </a:solidFill>
              <a:effectLst/>
              <a:latin typeface="+mn-lt"/>
              <a:ea typeface="+mn-ea"/>
              <a:cs typeface="+mn-cs"/>
            </a:rPr>
            <a:t>○実質単年度収支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3.62</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岩手県平泉町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○水道会計</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年度に使用料の</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％アップを行い、その後</a:t>
          </a:r>
          <a:r>
            <a:rPr kumimoji="1" lang="en-US" altLang="ja-JP" sz="1300">
              <a:solidFill>
                <a:schemeClr val="dk1"/>
              </a:solidFill>
              <a:effectLst/>
              <a:latin typeface="+mn-lt"/>
              <a:ea typeface="+mn-ea"/>
              <a:cs typeface="+mn-cs"/>
            </a:rPr>
            <a:t>8.63</a:t>
          </a:r>
          <a:r>
            <a:rPr kumimoji="1" lang="ja-JP" altLang="ja-JP" sz="1300">
              <a:solidFill>
                <a:schemeClr val="dk1"/>
              </a:solidFill>
              <a:effectLst/>
              <a:latin typeface="+mn-lt"/>
              <a:ea typeface="+mn-ea"/>
              <a:cs typeface="+mn-cs"/>
            </a:rPr>
            <a:t>％まで上昇し、Ｈ</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8.97</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○一般会計</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年度は東日本大震災の影響による</a:t>
          </a:r>
          <a:r>
            <a:rPr kumimoji="1" lang="en-US" altLang="ja-JP" sz="1300">
              <a:solidFill>
                <a:schemeClr val="dk1"/>
              </a:solidFill>
              <a:effectLst/>
              <a:latin typeface="+mn-lt"/>
              <a:ea typeface="+mn-ea"/>
              <a:cs typeface="+mn-cs"/>
            </a:rPr>
            <a:t>3.57</a:t>
          </a:r>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4.61</a:t>
          </a:r>
          <a:r>
            <a:rPr kumimoji="1" lang="ja-JP" altLang="ja-JP" sz="1300">
              <a:solidFill>
                <a:schemeClr val="dk1"/>
              </a:solidFill>
              <a:effectLst/>
              <a:latin typeface="+mn-lt"/>
              <a:ea typeface="+mn-ea"/>
              <a:cs typeface="+mn-cs"/>
            </a:rPr>
            <a:t>％となっている。</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○国民健康保険特別会計・・Ｈ</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年度は</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0.08%</a:t>
          </a:r>
          <a:r>
            <a:rPr lang="ja-JP" altLang="ja-JP" sz="1300" b="0" i="0" baseline="0">
              <a:solidFill>
                <a:schemeClr val="dk1"/>
              </a:solidFill>
              <a:effectLst/>
              <a:latin typeface="+mn-lt"/>
              <a:ea typeface="+mn-ea"/>
              <a:cs typeface="+mn-cs"/>
            </a:rPr>
            <a:t>と赤字になり、翌年度からの繰上充用金で補てんしたが、Ｈ</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年度に国保税の改定を行</a:t>
          </a:r>
          <a:r>
            <a:rPr lang="ja-JP" altLang="en-US" sz="1300" b="0" i="0" baseline="0">
              <a:solidFill>
                <a:schemeClr val="dk1"/>
              </a:solidFill>
              <a:effectLst/>
              <a:latin typeface="+mn-lt"/>
              <a:ea typeface="+mn-ea"/>
              <a:cs typeface="+mn-cs"/>
            </a:rPr>
            <a:t>Ｈ</a:t>
          </a:r>
          <a:r>
            <a:rPr lang="en-US" altLang="ja-JP" sz="1300" b="0" i="0" baseline="0">
              <a:solidFill>
                <a:schemeClr val="dk1"/>
              </a:solidFill>
              <a:effectLst/>
              <a:latin typeface="+mn-lt"/>
              <a:ea typeface="+mn-ea"/>
              <a:cs typeface="+mn-cs"/>
            </a:rPr>
            <a:t>26</a:t>
          </a:r>
          <a:r>
            <a:rPr lang="ja-JP" altLang="en-US" sz="1300" b="0" i="0" baseline="0">
              <a:solidFill>
                <a:schemeClr val="dk1"/>
              </a:solidFill>
              <a:effectLst/>
              <a:latin typeface="+mn-lt"/>
              <a:ea typeface="+mn-ea"/>
              <a:cs typeface="+mn-cs"/>
            </a:rPr>
            <a:t>年度で</a:t>
          </a:r>
          <a:r>
            <a:rPr lang="en-US" altLang="ja-JP" sz="1300" b="0" i="0" baseline="0">
              <a:solidFill>
                <a:schemeClr val="dk1"/>
              </a:solidFill>
              <a:effectLst/>
              <a:latin typeface="+mn-lt"/>
              <a:ea typeface="+mn-ea"/>
              <a:cs typeface="+mn-cs"/>
            </a:rPr>
            <a:t>3.29</a:t>
          </a:r>
          <a:r>
            <a:rPr kumimoji="1" lang="ja-JP" altLang="ja-JP" sz="130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となった。</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○簡易水道事業特別会計・・・</a:t>
          </a:r>
          <a:r>
            <a:rPr lang="ja-JP" altLang="ja-JP" sz="1300" b="0" i="0" baseline="0">
              <a:solidFill>
                <a:schemeClr val="dk1"/>
              </a:solidFill>
              <a:effectLst/>
              <a:latin typeface="+mn-lt"/>
              <a:ea typeface="+mn-ea"/>
              <a:cs typeface="+mn-cs"/>
            </a:rPr>
            <a:t>Ｈ</a:t>
          </a:r>
          <a:r>
            <a:rPr lang="en-US" altLang="ja-JP" sz="1300" b="0" i="0" baseline="0">
              <a:solidFill>
                <a:schemeClr val="dk1"/>
              </a:solidFill>
              <a:effectLst/>
              <a:latin typeface="+mn-lt"/>
              <a:ea typeface="+mn-ea"/>
              <a:cs typeface="+mn-cs"/>
            </a:rPr>
            <a:t>19</a:t>
          </a:r>
          <a:r>
            <a:rPr lang="ja-JP" altLang="ja-JP" sz="1300" b="0" i="0" baseline="0">
              <a:solidFill>
                <a:schemeClr val="dk1"/>
              </a:solidFill>
              <a:effectLst/>
              <a:latin typeface="+mn-lt"/>
              <a:ea typeface="+mn-ea"/>
              <a:cs typeface="+mn-cs"/>
            </a:rPr>
            <a:t>年度に使用料の３％アップを行い、その後Ｈ</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a:t>
          </a:r>
          <a:r>
            <a:rPr lang="en-US" altLang="ja-JP" sz="1300" b="0" i="0" baseline="0">
              <a:solidFill>
                <a:schemeClr val="dk1"/>
              </a:solidFill>
              <a:effectLst/>
              <a:latin typeface="+mn-lt"/>
              <a:ea typeface="+mn-ea"/>
              <a:cs typeface="+mn-cs"/>
            </a:rPr>
            <a:t>0.20%</a:t>
          </a:r>
          <a:r>
            <a:rPr lang="ja-JP" altLang="ja-JP" sz="1300" b="0" i="0" baseline="0">
              <a:solidFill>
                <a:schemeClr val="dk1"/>
              </a:solidFill>
              <a:effectLst/>
              <a:latin typeface="+mn-lt"/>
              <a:ea typeface="+mn-ea"/>
              <a:cs typeface="+mn-cs"/>
            </a:rPr>
            <a:t>まで微増したが、Ｈ</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年度は</a:t>
          </a:r>
          <a:r>
            <a:rPr lang="en-US" altLang="ja-JP" sz="1300" b="0" i="0" baseline="0">
              <a:solidFill>
                <a:schemeClr val="dk1"/>
              </a:solidFill>
              <a:effectLst/>
              <a:latin typeface="+mn-lt"/>
              <a:ea typeface="+mn-ea"/>
              <a:cs typeface="+mn-cs"/>
            </a:rPr>
            <a:t>0.15%</a:t>
          </a:r>
          <a:r>
            <a:rPr lang="ja-JP" altLang="ja-JP" sz="1300" b="0" i="0" baseline="0">
              <a:solidFill>
                <a:schemeClr val="dk1"/>
              </a:solidFill>
              <a:effectLst/>
              <a:latin typeface="+mn-lt"/>
              <a:ea typeface="+mn-ea"/>
              <a:cs typeface="+mn-cs"/>
            </a:rPr>
            <a:t>、Ｈ</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年度は</a:t>
          </a:r>
          <a:r>
            <a:rPr lang="en-US" altLang="ja-JP" sz="1300" b="0" i="0" baseline="0">
              <a:solidFill>
                <a:schemeClr val="dk1"/>
              </a:solidFill>
              <a:effectLst/>
              <a:latin typeface="+mn-lt"/>
              <a:ea typeface="+mn-ea"/>
              <a:cs typeface="+mn-cs"/>
            </a:rPr>
            <a:t>0.33</a:t>
          </a:r>
          <a:r>
            <a:rPr kumimoji="1" lang="ja-JP" altLang="ja-JP" sz="130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となった。</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○町営駐車場特別会計・・・</a:t>
          </a:r>
          <a:r>
            <a:rPr lang="ja-JP" altLang="ja-JP" sz="1300" b="0" i="0" baseline="0">
              <a:solidFill>
                <a:schemeClr val="dk1"/>
              </a:solidFill>
              <a:effectLst/>
              <a:latin typeface="+mn-lt"/>
              <a:ea typeface="+mn-ea"/>
              <a:cs typeface="+mn-cs"/>
            </a:rPr>
            <a:t>Ｈ</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年度世界遺産登録により観光客が増加し、Ｈ</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a:t>
          </a:r>
          <a:r>
            <a:rPr lang="en-US" altLang="ja-JP" sz="1300" b="0" i="0" baseline="0">
              <a:solidFill>
                <a:schemeClr val="dk1"/>
              </a:solidFill>
              <a:effectLst/>
              <a:latin typeface="+mn-lt"/>
              <a:ea typeface="+mn-ea"/>
              <a:cs typeface="+mn-cs"/>
            </a:rPr>
            <a:t>0.41</a:t>
          </a:r>
          <a:r>
            <a:rPr lang="ja-JP" altLang="ja-JP" sz="1300" b="0" i="0" baseline="0">
              <a:solidFill>
                <a:schemeClr val="dk1"/>
              </a:solidFill>
              <a:effectLst/>
              <a:latin typeface="+mn-lt"/>
              <a:ea typeface="+mn-ea"/>
              <a:cs typeface="+mn-cs"/>
            </a:rPr>
            <a:t>％となったが、Ｈ</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年度以降は観光客数の減少により</a:t>
          </a:r>
          <a:r>
            <a:rPr lang="en-US" altLang="ja-JP" sz="1300" b="0" i="0" baseline="0">
              <a:solidFill>
                <a:schemeClr val="dk1"/>
              </a:solidFill>
              <a:effectLst/>
              <a:latin typeface="+mn-lt"/>
              <a:ea typeface="+mn-ea"/>
              <a:cs typeface="+mn-cs"/>
            </a:rPr>
            <a:t>0.34</a:t>
          </a:r>
          <a:r>
            <a:rPr lang="ja-JP" altLang="ja-JP" sz="1300" b="0" i="0" baseline="0">
              <a:solidFill>
                <a:schemeClr val="dk1"/>
              </a:solidFill>
              <a:effectLst/>
              <a:latin typeface="+mn-lt"/>
              <a:ea typeface="+mn-ea"/>
              <a:cs typeface="+mn-cs"/>
            </a:rPr>
            <a:t>％、Ｈ</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年度は</a:t>
          </a:r>
          <a:r>
            <a:rPr lang="en-US" altLang="ja-JP" sz="1300" b="0" i="0" baseline="0">
              <a:solidFill>
                <a:schemeClr val="dk1"/>
              </a:solidFill>
              <a:effectLst/>
              <a:latin typeface="+mn-lt"/>
              <a:ea typeface="+mn-ea"/>
              <a:cs typeface="+mn-cs"/>
            </a:rPr>
            <a:t>0.21</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0.19%</a:t>
          </a:r>
          <a:r>
            <a:rPr lang="ja-JP" altLang="ja-JP" sz="1300" b="0" i="0" baseline="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○下水道事業特別会計・・・</a:t>
          </a:r>
          <a:r>
            <a:rPr lang="ja-JP" altLang="ja-JP" sz="1300" b="0" i="0" baseline="0">
              <a:solidFill>
                <a:schemeClr val="dk1"/>
              </a:solidFill>
              <a:effectLst/>
              <a:latin typeface="+mn-lt"/>
              <a:ea typeface="+mn-ea"/>
              <a:cs typeface="+mn-cs"/>
            </a:rPr>
            <a:t>Ｈ</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年度に使用料</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％アップを行っているが、一般会計からの繰入金で財政運営を行った。Ｈ</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年度は</a:t>
          </a:r>
          <a:r>
            <a:rPr lang="en-US" altLang="ja-JP" sz="1300" b="0" i="0" baseline="0">
              <a:solidFill>
                <a:schemeClr val="dk1"/>
              </a:solidFill>
              <a:effectLst/>
              <a:latin typeface="+mn-lt"/>
              <a:ea typeface="+mn-ea"/>
              <a:cs typeface="+mn-cs"/>
            </a:rPr>
            <a:t>0.16</a:t>
          </a:r>
          <a:r>
            <a:rPr kumimoji="1" lang="ja-JP" altLang="ja-JP" sz="130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となっている。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○健康福祉交流館特別会計・・・</a:t>
          </a:r>
          <a:r>
            <a:rPr lang="ja-JP" altLang="ja-JP" sz="1300" b="0" i="0" baseline="0">
              <a:solidFill>
                <a:schemeClr val="dk1"/>
              </a:solidFill>
              <a:effectLst/>
              <a:latin typeface="+mn-lt"/>
              <a:ea typeface="+mn-ea"/>
              <a:cs typeface="+mn-cs"/>
            </a:rPr>
            <a:t>世界遺産登録により入館者が増えたが、施設の老朽化燃料の高騰に年々経営の悪化が見られ、赤字補てん分として一般会計からの繰り入れを行っている状況であり、Ｈ</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年度は</a:t>
          </a:r>
          <a:r>
            <a:rPr lang="en-US" altLang="ja-JP" sz="1300" b="0" i="0" baseline="0">
              <a:solidFill>
                <a:schemeClr val="dk1"/>
              </a:solidFill>
              <a:effectLst/>
              <a:latin typeface="+mn-lt"/>
              <a:ea typeface="+mn-ea"/>
              <a:cs typeface="+mn-cs"/>
            </a:rPr>
            <a:t>0.08</a:t>
          </a:r>
          <a:r>
            <a:rPr lang="ja-JP" altLang="ja-JP" sz="1300" b="0" i="0" baseline="0">
              <a:solidFill>
                <a:schemeClr val="dk1"/>
              </a:solidFill>
              <a:effectLst/>
              <a:latin typeface="+mn-lt"/>
              <a:ea typeface="+mn-ea"/>
              <a:cs typeface="+mn-cs"/>
            </a:rPr>
            <a:t>％となっている。</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○農業集落排水事業特別会計・・・</a:t>
          </a:r>
          <a:r>
            <a:rPr lang="ja-JP" altLang="ja-JP" sz="1300" b="0" i="0" baseline="0">
              <a:solidFill>
                <a:schemeClr val="dk1"/>
              </a:solidFill>
              <a:effectLst/>
              <a:latin typeface="+mn-lt"/>
              <a:ea typeface="+mn-ea"/>
              <a:cs typeface="+mn-cs"/>
            </a:rPr>
            <a:t>Ｈ</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年度に使用料</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％アップを行っているが、下水道事業と同様に一般会計からの繰入金で財政運営を行っていること、また新たな拡張事業を行っておらず維持管理のみであることから</a:t>
          </a:r>
          <a:r>
            <a:rPr lang="en-US" altLang="ja-JP" sz="1300" b="0" i="0" baseline="0">
              <a:solidFill>
                <a:schemeClr val="dk1"/>
              </a:solidFill>
              <a:effectLst/>
              <a:latin typeface="+mn-lt"/>
              <a:ea typeface="+mn-ea"/>
              <a:cs typeface="+mn-cs"/>
            </a:rPr>
            <a:t>0.05%</a:t>
          </a:r>
          <a:r>
            <a:rPr lang="ja-JP" altLang="ja-JP" sz="1300" b="0" i="0" baseline="0">
              <a:solidFill>
                <a:schemeClr val="dk1"/>
              </a:solidFill>
              <a:effectLst/>
              <a:latin typeface="+mn-lt"/>
              <a:ea typeface="+mn-ea"/>
              <a:cs typeface="+mn-cs"/>
            </a:rPr>
            <a:t>以内の</a:t>
          </a:r>
          <a:r>
            <a:rPr lang="en-US" altLang="ja-JP" sz="1300" b="0" i="0" baseline="0">
              <a:solidFill>
                <a:schemeClr val="dk1"/>
              </a:solidFill>
              <a:effectLst/>
              <a:latin typeface="+mn-lt"/>
              <a:ea typeface="+mn-ea"/>
              <a:cs typeface="+mn-cs"/>
            </a:rPr>
            <a:t>0.02%</a:t>
          </a:r>
          <a:r>
            <a:rPr lang="ja-JP" altLang="ja-JP" sz="1300" b="0" i="0" baseline="0">
              <a:solidFill>
                <a:schemeClr val="dk1"/>
              </a:solidFill>
              <a:effectLst/>
              <a:latin typeface="+mn-lt"/>
              <a:ea typeface="+mn-ea"/>
              <a:cs typeface="+mn-cs"/>
            </a:rPr>
            <a:t>となってる。</a:t>
          </a:r>
          <a:endParaRPr lang="ja-JP" altLang="ja-JP" sz="1300">
            <a:effectLst/>
          </a:endParaRPr>
        </a:p>
        <a:p>
          <a:r>
            <a:rPr kumimoji="1" lang="ja-JP" altLang="ja-JP" sz="1300">
              <a:solidFill>
                <a:schemeClr val="dk1"/>
              </a:solidFill>
              <a:effectLst/>
              <a:latin typeface="+mn-lt"/>
              <a:ea typeface="+mn-ea"/>
              <a:cs typeface="+mn-cs"/>
            </a:rPr>
            <a:t>○その他会計（黒字）</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後期高齢者医療特別会計</a:t>
          </a:r>
          <a:endParaRPr lang="ja-JP" altLang="ja-JP" sz="1300">
            <a:effectLst/>
          </a:endParaRPr>
        </a:p>
        <a:p>
          <a:r>
            <a:rPr lang="ja-JP" altLang="ja-JP" sz="1300" b="0" i="0" baseline="0">
              <a:solidFill>
                <a:schemeClr val="dk1"/>
              </a:solidFill>
              <a:effectLst/>
              <a:latin typeface="+mn-lt"/>
              <a:ea typeface="+mn-ea"/>
              <a:cs typeface="+mn-cs"/>
            </a:rPr>
            <a:t>一般会計の繰り入れで財政運営を行っていることから</a:t>
          </a:r>
          <a:r>
            <a:rPr lang="en-US" altLang="ja-JP" sz="1300" b="0" i="0" baseline="0">
              <a:solidFill>
                <a:schemeClr val="dk1"/>
              </a:solidFill>
              <a:effectLst/>
              <a:latin typeface="+mn-lt"/>
              <a:ea typeface="+mn-ea"/>
              <a:cs typeface="+mn-cs"/>
            </a:rPr>
            <a:t>0.02%</a:t>
          </a:r>
          <a:r>
            <a:rPr lang="ja-JP" altLang="ja-JP" sz="1300" b="0" i="0" baseline="0">
              <a:solidFill>
                <a:schemeClr val="dk1"/>
              </a:solidFill>
              <a:effectLst/>
              <a:latin typeface="+mn-lt"/>
              <a:ea typeface="+mn-ea"/>
              <a:cs typeface="+mn-cs"/>
            </a:rPr>
            <a:t>の範囲内にとどまっている。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岩手県平泉町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○元利償還金･･･Ｈ</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ヵ年にわたり高利率の起債を繰り上げ償還したことや、新規発行の起債をプライマリーバランス黒字に配慮して発行したことによりＨ</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502</a:t>
          </a:r>
          <a:r>
            <a:rPr lang="ja-JP" altLang="ja-JP" sz="1100" b="0" i="0" baseline="0">
              <a:solidFill>
                <a:schemeClr val="dk1"/>
              </a:solidFill>
              <a:effectLst/>
              <a:latin typeface="+mn-lt"/>
              <a:ea typeface="+mn-ea"/>
              <a:cs typeface="+mn-cs"/>
            </a:rPr>
            <a:t>百万円（前年度△</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百万円）まで減少した。</a:t>
          </a:r>
          <a:endParaRPr lang="ja-JP" altLang="ja-JP" sz="1400">
            <a:effectLst/>
          </a:endParaRPr>
        </a:p>
        <a:p>
          <a:pPr rtl="0"/>
          <a:r>
            <a:rPr lang="ja-JP" altLang="ja-JP" sz="1100" b="0" i="0" baseline="0">
              <a:solidFill>
                <a:schemeClr val="dk1"/>
              </a:solidFill>
              <a:effectLst/>
              <a:latin typeface="+mn-lt"/>
              <a:ea typeface="+mn-ea"/>
              <a:cs typeface="+mn-cs"/>
            </a:rPr>
            <a:t>○公営企業債の元利償還に対する繰入金･･･下水道事業特別会計等においても事業費を過大にならないよう計画な実施によりＨ</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年度まで</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ていたが</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192</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と微増となっている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○組合等が起こした地方債の元利償還金に対する負担金等･･･一関地方広域行政組合の負担金であり、減少してい</a:t>
          </a:r>
          <a:r>
            <a:rPr lang="ja-JP" altLang="en-US" sz="1100" b="0" i="0" baseline="0">
              <a:solidFill>
                <a:schemeClr val="dk1"/>
              </a:solidFill>
              <a:effectLst/>
              <a:latin typeface="+mn-lt"/>
              <a:ea typeface="+mn-ea"/>
              <a:cs typeface="+mn-cs"/>
            </a:rPr>
            <a:t>たが、Ｈ</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百万円となった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○債務負担行為に基づく支出額･･･近年圃場整備等の新たな事業を行っていないことなどから年々減少している。</a:t>
          </a:r>
          <a:endParaRPr lang="ja-JP" altLang="ja-JP" sz="1400">
            <a:effectLst/>
          </a:endParaRPr>
        </a:p>
        <a:p>
          <a:pPr rtl="0"/>
          <a:r>
            <a:rPr lang="ja-JP" altLang="ja-JP" sz="1100" b="0" i="0" baseline="0">
              <a:solidFill>
                <a:schemeClr val="dk1"/>
              </a:solidFill>
              <a:effectLst/>
              <a:latin typeface="+mn-lt"/>
              <a:ea typeface="+mn-ea"/>
              <a:cs typeface="+mn-cs"/>
            </a:rPr>
            <a:t>○算入公債費等･･･過去の起債に対する基準財政需要額であり、臨時財政対策債の償還分など増額</a:t>
          </a:r>
          <a:r>
            <a:rPr lang="ja-JP" altLang="en-US" sz="1100" b="0" i="0" baseline="0">
              <a:solidFill>
                <a:schemeClr val="dk1"/>
              </a:solidFill>
              <a:effectLst/>
              <a:latin typeface="+mn-lt"/>
              <a:ea typeface="+mn-ea"/>
              <a:cs typeface="+mn-cs"/>
            </a:rPr>
            <a:t>なるも、道路関係の参入交際費の減額により、前年度</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百万円減の</a:t>
          </a:r>
          <a:r>
            <a:rPr lang="en-US" altLang="ja-JP" sz="1100" b="0" i="0" baseline="0">
              <a:solidFill>
                <a:schemeClr val="dk1"/>
              </a:solidFill>
              <a:effectLst/>
              <a:latin typeface="+mn-lt"/>
              <a:ea typeface="+mn-ea"/>
              <a:cs typeface="+mn-cs"/>
            </a:rPr>
            <a:t>486</a:t>
          </a:r>
          <a:r>
            <a:rPr lang="ja-JP" altLang="en-US" sz="1100" b="0" i="0" baseline="0">
              <a:solidFill>
                <a:schemeClr val="dk1"/>
              </a:solidFill>
              <a:effectLst/>
              <a:latin typeface="+mn-lt"/>
              <a:ea typeface="+mn-ea"/>
              <a:cs typeface="+mn-cs"/>
            </a:rPr>
            <a:t>百万円</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○実質公債費比率の分子･･･元利償還金が年々減少し、実質公債費等が減少している。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岩手県平泉町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○一般会計等に係る地方債残高</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年度をピークにＨ</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年度まで減少してきたが、Ｈ</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年度は継続事業として実施した中学校建築に係る起債年度割額が増額となった。Ｈ</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年度には事業の償還が終了したことにより前年度</a:t>
          </a:r>
          <a:r>
            <a:rPr lang="en-US" altLang="ja-JP" sz="1100" b="0" i="0" baseline="0">
              <a:solidFill>
                <a:schemeClr val="dk1"/>
              </a:solidFill>
              <a:effectLst/>
              <a:latin typeface="+mn-lt"/>
              <a:ea typeface="+mn-ea"/>
              <a:cs typeface="+mn-cs"/>
            </a:rPr>
            <a:t>157</a:t>
          </a:r>
          <a:r>
            <a:rPr lang="ja-JP" altLang="ja-JP" sz="1100" b="0" i="0" baseline="0">
              <a:solidFill>
                <a:schemeClr val="dk1"/>
              </a:solidFill>
              <a:effectLst/>
              <a:latin typeface="+mn-lt"/>
              <a:ea typeface="+mn-ea"/>
              <a:cs typeface="+mn-cs"/>
            </a:rPr>
            <a:t>百万円減少している。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○債務負担行為に基づく支出予定額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近年圃場整備等の新たな事業を行っていないことなどから年々減少している。</a:t>
          </a:r>
          <a:endParaRPr lang="ja-JP" altLang="ja-JP" sz="1400">
            <a:effectLst/>
          </a:endParaRPr>
        </a:p>
        <a:p>
          <a:pPr rtl="0"/>
          <a:r>
            <a:rPr lang="ja-JP" altLang="ja-JP" sz="1100" b="0" i="0" baseline="0">
              <a:solidFill>
                <a:schemeClr val="dk1"/>
              </a:solidFill>
              <a:effectLst/>
              <a:latin typeface="+mn-lt"/>
              <a:ea typeface="+mn-ea"/>
              <a:cs typeface="+mn-cs"/>
            </a:rPr>
            <a:t>○公営企業債等繰入見込額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下水道事業特別会計の影響が大きいが、Ｈ</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年度は全体で</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百万円の増額となっている。</a:t>
          </a:r>
          <a:endParaRPr lang="ja-JP" altLang="ja-JP" sz="1400">
            <a:effectLst/>
          </a:endParaRPr>
        </a:p>
        <a:p>
          <a:pPr rtl="0"/>
          <a:r>
            <a:rPr lang="ja-JP" altLang="ja-JP" sz="1100" b="0" i="0" baseline="0">
              <a:solidFill>
                <a:schemeClr val="dk1"/>
              </a:solidFill>
              <a:effectLst/>
              <a:latin typeface="+mn-lt"/>
              <a:ea typeface="+mn-ea"/>
              <a:cs typeface="+mn-cs"/>
            </a:rPr>
            <a:t>○組合等負担等見込額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一関地方広域行政組合の新たな投資を行っていないことから減少している。</a:t>
          </a:r>
          <a:endParaRPr lang="ja-JP" altLang="ja-JP" sz="1400">
            <a:effectLst/>
          </a:endParaRPr>
        </a:p>
        <a:p>
          <a:pPr rtl="0"/>
          <a:r>
            <a:rPr lang="ja-JP" altLang="ja-JP" sz="1100" b="0" i="0" baseline="0">
              <a:solidFill>
                <a:schemeClr val="dk1"/>
              </a:solidFill>
              <a:effectLst/>
              <a:latin typeface="+mn-lt"/>
              <a:ea typeface="+mn-ea"/>
              <a:cs typeface="+mn-cs"/>
            </a:rPr>
            <a:t>○退職手当負担見込額・・・調整率の改正、積立金の増により減額（△</a:t>
          </a:r>
          <a:r>
            <a:rPr lang="en-US" altLang="ja-JP" sz="1100" b="0" i="0" baseline="0">
              <a:solidFill>
                <a:schemeClr val="dk1"/>
              </a:solidFill>
              <a:effectLst/>
              <a:latin typeface="+mn-lt"/>
              <a:ea typeface="+mn-ea"/>
              <a:cs typeface="+mn-cs"/>
            </a:rPr>
            <a:t>181</a:t>
          </a:r>
          <a:r>
            <a:rPr lang="ja-JP" altLang="ja-JP" sz="1100" b="0" i="0" baseline="0">
              <a:solidFill>
                <a:schemeClr val="dk1"/>
              </a:solidFill>
              <a:effectLst/>
              <a:latin typeface="+mn-lt"/>
              <a:ea typeface="+mn-ea"/>
              <a:cs typeface="+mn-cs"/>
            </a:rPr>
            <a:t>百万円）となっている。</a:t>
          </a:r>
          <a:endParaRPr lang="ja-JP" altLang="ja-JP" sz="1400">
            <a:effectLst/>
          </a:endParaRPr>
        </a:p>
        <a:p>
          <a:pPr rtl="0"/>
          <a:r>
            <a:rPr lang="ja-JP" altLang="ja-JP" sz="1100" b="0" i="0" baseline="0">
              <a:solidFill>
                <a:schemeClr val="dk1"/>
              </a:solidFill>
              <a:effectLst/>
              <a:latin typeface="+mn-lt"/>
              <a:ea typeface="+mn-ea"/>
              <a:cs typeface="+mn-cs"/>
            </a:rPr>
            <a:t>○充当可能基金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年度と普通交付税が増額、Ｈ</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年度は震災特別交付税が増額となったことから増額となっている。Ｈ</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年度は地方税と使用料が微増、歳出面で中学校建設、公債費が減額となったことににより、</a:t>
          </a:r>
          <a:r>
            <a:rPr lang="en-US" altLang="ja-JP" sz="1100" b="0" i="0" baseline="0">
              <a:solidFill>
                <a:schemeClr val="dk1"/>
              </a:solidFill>
              <a:effectLst/>
              <a:latin typeface="+mn-lt"/>
              <a:ea typeface="+mn-ea"/>
              <a:cs typeface="+mn-cs"/>
            </a:rPr>
            <a:t>255</a:t>
          </a:r>
          <a:r>
            <a:rPr lang="ja-JP" altLang="ja-JP" sz="1100" b="0" i="0" baseline="0">
              <a:solidFill>
                <a:schemeClr val="dk1"/>
              </a:solidFill>
              <a:effectLst/>
              <a:latin typeface="+mn-lt"/>
              <a:ea typeface="+mn-ea"/>
              <a:cs typeface="+mn-cs"/>
            </a:rPr>
            <a:t>百万円増額となった。</a:t>
          </a:r>
          <a:endParaRPr lang="ja-JP" altLang="ja-JP" sz="1400">
            <a:effectLst/>
          </a:endParaRPr>
        </a:p>
        <a:p>
          <a:pPr rtl="0"/>
          <a:r>
            <a:rPr lang="ja-JP" altLang="ja-JP" sz="1100" b="0" i="0" baseline="0">
              <a:solidFill>
                <a:schemeClr val="dk1"/>
              </a:solidFill>
              <a:effectLst/>
              <a:latin typeface="+mn-lt"/>
              <a:ea typeface="+mn-ea"/>
              <a:cs typeface="+mn-cs"/>
            </a:rPr>
            <a:t>○充当可能特定歳入</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町営住宅による使用料であるが、年々微減となっている。</a:t>
          </a:r>
          <a:endParaRPr lang="ja-JP" altLang="ja-JP" sz="1400">
            <a:effectLst/>
          </a:endParaRPr>
        </a:p>
        <a:p>
          <a:pPr rtl="0"/>
          <a:r>
            <a:rPr lang="ja-JP" altLang="ja-JP" sz="1100" b="0" i="0" baseline="0">
              <a:solidFill>
                <a:schemeClr val="dk1"/>
              </a:solidFill>
              <a:effectLst/>
              <a:latin typeface="+mn-lt"/>
              <a:ea typeface="+mn-ea"/>
              <a:cs typeface="+mn-cs"/>
            </a:rPr>
            <a:t>○基準財政需要額参入見込額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年度以降の起債の新規発行を抑制していることから微減傾向になっている。交付税措置対応起債償還額の減少による。</a:t>
          </a:r>
          <a:endParaRPr lang="ja-JP" altLang="ja-JP" sz="1400">
            <a:effectLst/>
          </a:endParaRPr>
        </a:p>
        <a:p>
          <a:pPr rtl="0"/>
          <a:r>
            <a:rPr lang="ja-JP" altLang="ja-JP" sz="1100" b="0" i="0" baseline="0">
              <a:solidFill>
                <a:schemeClr val="dk1"/>
              </a:solidFill>
              <a:effectLst/>
              <a:latin typeface="+mn-lt"/>
              <a:ea typeface="+mn-ea"/>
              <a:cs typeface="+mn-cs"/>
            </a:rPr>
            <a:t>○将来負担比率の分子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将来負担額である地方債の現在高の減少が大きな要因である。また、充当可能基金の増額による影響も大きい。</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A1" workbookViewId="0">
      <selection activeCell="AD2" sqref="AD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4427489</v>
      </c>
      <c r="BO4" s="379"/>
      <c r="BP4" s="379"/>
      <c r="BQ4" s="379"/>
      <c r="BR4" s="379"/>
      <c r="BS4" s="379"/>
      <c r="BT4" s="379"/>
      <c r="BU4" s="380"/>
      <c r="BV4" s="378">
        <v>4740529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4.7</v>
      </c>
      <c r="CU4" s="556"/>
      <c r="CV4" s="556"/>
      <c r="CW4" s="556"/>
      <c r="CX4" s="556"/>
      <c r="CY4" s="556"/>
      <c r="CZ4" s="556"/>
      <c r="DA4" s="557"/>
      <c r="DB4" s="555">
        <v>4.4000000000000004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4285932</v>
      </c>
      <c r="BO5" s="384"/>
      <c r="BP5" s="384"/>
      <c r="BQ5" s="384"/>
      <c r="BR5" s="384"/>
      <c r="BS5" s="384"/>
      <c r="BT5" s="384"/>
      <c r="BU5" s="385"/>
      <c r="BV5" s="383">
        <v>4591537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89.4</v>
      </c>
      <c r="CU5" s="354"/>
      <c r="CV5" s="354"/>
      <c r="CW5" s="354"/>
      <c r="CX5" s="354"/>
      <c r="CY5" s="354"/>
      <c r="CZ5" s="354"/>
      <c r="DA5" s="355"/>
      <c r="DB5" s="353">
        <v>86.5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141557</v>
      </c>
      <c r="BO6" s="384"/>
      <c r="BP6" s="384"/>
      <c r="BQ6" s="384"/>
      <c r="BR6" s="384"/>
      <c r="BS6" s="384"/>
      <c r="BT6" s="384"/>
      <c r="BU6" s="385"/>
      <c r="BV6" s="383">
        <v>148992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94.7</v>
      </c>
      <c r="CU6" s="530"/>
      <c r="CV6" s="530"/>
      <c r="CW6" s="530"/>
      <c r="CX6" s="530"/>
      <c r="CY6" s="530"/>
      <c r="CZ6" s="530"/>
      <c r="DA6" s="531"/>
      <c r="DB6" s="529">
        <v>91.8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6977</v>
      </c>
      <c r="BO7" s="384"/>
      <c r="BP7" s="384"/>
      <c r="BQ7" s="384"/>
      <c r="BR7" s="384"/>
      <c r="BS7" s="384"/>
      <c r="BT7" s="384"/>
      <c r="BU7" s="385"/>
      <c r="BV7" s="383">
        <v>18683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2865835</v>
      </c>
      <c r="CU7" s="384"/>
      <c r="CV7" s="384"/>
      <c r="CW7" s="384"/>
      <c r="CX7" s="384"/>
      <c r="CY7" s="384"/>
      <c r="CZ7" s="384"/>
      <c r="DA7" s="385"/>
      <c r="DB7" s="383">
        <v>2947922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134580</v>
      </c>
      <c r="BO8" s="384"/>
      <c r="BP8" s="384"/>
      <c r="BQ8" s="384"/>
      <c r="BR8" s="384"/>
      <c r="BS8" s="384"/>
      <c r="BT8" s="384"/>
      <c r="BU8" s="385"/>
      <c r="BV8" s="383">
        <v>130309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v>
      </c>
      <c r="CU8" s="493"/>
      <c r="CV8" s="493"/>
      <c r="CW8" s="493"/>
      <c r="CX8" s="493"/>
      <c r="CY8" s="493"/>
      <c r="CZ8" s="493"/>
      <c r="DA8" s="494"/>
      <c r="DB8" s="492">
        <v>0.28999999999999998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8345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4271</v>
      </c>
      <c r="BO9" s="384"/>
      <c r="BP9" s="384"/>
      <c r="BQ9" s="384"/>
      <c r="BR9" s="384"/>
      <c r="BS9" s="384"/>
      <c r="BT9" s="384"/>
      <c r="BU9" s="385"/>
      <c r="BV9" s="383">
        <v>8444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14.3</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8819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99390</v>
      </c>
      <c r="BO10" s="384"/>
      <c r="BP10" s="384"/>
      <c r="BQ10" s="384"/>
      <c r="BR10" s="384"/>
      <c r="BS10" s="384"/>
      <c r="BT10" s="384"/>
      <c r="BU10" s="385"/>
      <c r="BV10" s="383">
        <v>161025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8117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8092</v>
      </c>
      <c r="S13" s="485"/>
      <c r="T13" s="485"/>
      <c r="U13" s="485"/>
      <c r="V13" s="486"/>
      <c r="W13" s="472" t="s">
        <v>124</v>
      </c>
      <c r="X13" s="396"/>
      <c r="Y13" s="396"/>
      <c r="Z13" s="396"/>
      <c r="AA13" s="396"/>
      <c r="AB13" s="397"/>
      <c r="AC13" s="359">
        <v>651</v>
      </c>
      <c r="AD13" s="360"/>
      <c r="AE13" s="360"/>
      <c r="AF13" s="360"/>
      <c r="AG13" s="361"/>
      <c r="AH13" s="359">
        <v>801</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103661</v>
      </c>
      <c r="BO13" s="384"/>
      <c r="BP13" s="384"/>
      <c r="BQ13" s="384"/>
      <c r="BR13" s="384"/>
      <c r="BS13" s="384"/>
      <c r="BT13" s="384"/>
      <c r="BU13" s="385"/>
      <c r="BV13" s="383">
        <v>169469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10.199999999999999</v>
      </c>
      <c r="CU13" s="354"/>
      <c r="CV13" s="354"/>
      <c r="CW13" s="354"/>
      <c r="CX13" s="354"/>
      <c r="CY13" s="354"/>
      <c r="CZ13" s="354"/>
      <c r="DA13" s="355"/>
      <c r="DB13" s="353">
        <v>11.8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8205</v>
      </c>
      <c r="S14" s="485"/>
      <c r="T14" s="485"/>
      <c r="U14" s="485"/>
      <c r="V14" s="486"/>
      <c r="W14" s="487"/>
      <c r="X14" s="399"/>
      <c r="Y14" s="399"/>
      <c r="Z14" s="399"/>
      <c r="AA14" s="399"/>
      <c r="AB14" s="400"/>
      <c r="AC14" s="477">
        <v>15.6</v>
      </c>
      <c r="AD14" s="478"/>
      <c r="AE14" s="478"/>
      <c r="AF14" s="478"/>
      <c r="AG14" s="479"/>
      <c r="AH14" s="477">
        <v>17.100000000000001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46.7</v>
      </c>
      <c r="CU14" s="456"/>
      <c r="CV14" s="456"/>
      <c r="CW14" s="456"/>
      <c r="CX14" s="456"/>
      <c r="CY14" s="456"/>
      <c r="CZ14" s="456"/>
      <c r="DA14" s="457"/>
      <c r="DB14" s="488">
        <v>62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8184</v>
      </c>
      <c r="S15" s="485"/>
      <c r="T15" s="485"/>
      <c r="U15" s="485"/>
      <c r="V15" s="486"/>
      <c r="W15" s="472" t="s">
        <v>131</v>
      </c>
      <c r="X15" s="396"/>
      <c r="Y15" s="396"/>
      <c r="Z15" s="396"/>
      <c r="AA15" s="396"/>
      <c r="AB15" s="397"/>
      <c r="AC15" s="359">
        <v>1186</v>
      </c>
      <c r="AD15" s="360"/>
      <c r="AE15" s="360"/>
      <c r="AF15" s="360"/>
      <c r="AG15" s="361"/>
      <c r="AH15" s="359">
        <v>1454</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771978</v>
      </c>
      <c r="BO15" s="379"/>
      <c r="BP15" s="379"/>
      <c r="BQ15" s="379"/>
      <c r="BR15" s="379"/>
      <c r="BS15" s="379"/>
      <c r="BT15" s="379"/>
      <c r="BU15" s="380"/>
      <c r="BV15" s="378">
        <v>760899</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28.5</v>
      </c>
      <c r="AD16" s="478"/>
      <c r="AE16" s="478"/>
      <c r="AF16" s="478"/>
      <c r="AG16" s="479"/>
      <c r="AH16" s="477">
        <v>31.1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2519168</v>
      </c>
      <c r="BO16" s="384"/>
      <c r="BP16" s="384"/>
      <c r="BQ16" s="384"/>
      <c r="BR16" s="384"/>
      <c r="BS16" s="384"/>
      <c r="BT16" s="384"/>
      <c r="BU16" s="385"/>
      <c r="BV16" s="383">
        <v>2562149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2325</v>
      </c>
      <c r="AD17" s="360"/>
      <c r="AE17" s="360"/>
      <c r="AF17" s="360"/>
      <c r="AG17" s="361"/>
      <c r="AH17" s="359">
        <v>2422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982857</v>
      </c>
      <c r="BO17" s="384"/>
      <c r="BP17" s="384"/>
      <c r="BQ17" s="384"/>
      <c r="BR17" s="384"/>
      <c r="BS17" s="384"/>
      <c r="BT17" s="384"/>
      <c r="BU17" s="385"/>
      <c r="BV17" s="383">
        <v>974641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63.39</v>
      </c>
      <c r="M18" s="448"/>
      <c r="N18" s="448"/>
      <c r="O18" s="448"/>
      <c r="P18" s="448"/>
      <c r="Q18" s="448"/>
      <c r="R18" s="449"/>
      <c r="S18" s="449"/>
      <c r="T18" s="449"/>
      <c r="U18" s="449"/>
      <c r="V18" s="450"/>
      <c r="W18" s="464"/>
      <c r="X18" s="465"/>
      <c r="Y18" s="465"/>
      <c r="Z18" s="465"/>
      <c r="AA18" s="465"/>
      <c r="AB18" s="473"/>
      <c r="AC18" s="347">
        <v>55.9</v>
      </c>
      <c r="AD18" s="348"/>
      <c r="AE18" s="348"/>
      <c r="AF18" s="348"/>
      <c r="AG18" s="451"/>
      <c r="AH18" s="347">
        <v>51.7</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2578763</v>
      </c>
      <c r="BO18" s="384"/>
      <c r="BP18" s="384"/>
      <c r="BQ18" s="384"/>
      <c r="BR18" s="384"/>
      <c r="BS18" s="384"/>
      <c r="BT18" s="384"/>
      <c r="BU18" s="385"/>
      <c r="BV18" s="383">
        <v>2560580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132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3361425</v>
      </c>
      <c r="BO19" s="384"/>
      <c r="BP19" s="384"/>
      <c r="BQ19" s="384"/>
      <c r="BR19" s="384"/>
      <c r="BS19" s="384"/>
      <c r="BT19" s="384"/>
      <c r="BU19" s="385"/>
      <c r="BV19" s="383">
        <v>3399504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2454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5009168</v>
      </c>
      <c r="BO23" s="384"/>
      <c r="BP23" s="384"/>
      <c r="BQ23" s="384"/>
      <c r="BR23" s="384"/>
      <c r="BS23" s="384"/>
      <c r="BT23" s="384"/>
      <c r="BU23" s="385"/>
      <c r="BV23" s="383">
        <v>5155753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6498</v>
      </c>
      <c r="R24" s="360"/>
      <c r="S24" s="360"/>
      <c r="T24" s="360"/>
      <c r="U24" s="360"/>
      <c r="V24" s="361"/>
      <c r="W24" s="425"/>
      <c r="X24" s="416"/>
      <c r="Y24" s="417"/>
      <c r="Z24" s="356" t="s">
        <v>154</v>
      </c>
      <c r="AA24" s="357"/>
      <c r="AB24" s="357"/>
      <c r="AC24" s="357"/>
      <c r="AD24" s="357"/>
      <c r="AE24" s="357"/>
      <c r="AF24" s="357"/>
      <c r="AG24" s="358"/>
      <c r="AH24" s="359">
        <v>98</v>
      </c>
      <c r="AI24" s="360"/>
      <c r="AJ24" s="360"/>
      <c r="AK24" s="360"/>
      <c r="AL24" s="361"/>
      <c r="AM24" s="359">
        <v>305760</v>
      </c>
      <c r="AN24" s="360"/>
      <c r="AO24" s="360"/>
      <c r="AP24" s="360"/>
      <c r="AQ24" s="360"/>
      <c r="AR24" s="361"/>
      <c r="AS24" s="359">
        <v>3120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4860215</v>
      </c>
      <c r="BO24" s="384"/>
      <c r="BP24" s="384"/>
      <c r="BQ24" s="384"/>
      <c r="BR24" s="384"/>
      <c r="BS24" s="384"/>
      <c r="BT24" s="384"/>
      <c r="BU24" s="385"/>
      <c r="BV24" s="383">
        <v>4989991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5329</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8155</v>
      </c>
      <c r="BO25" s="379"/>
      <c r="BP25" s="379"/>
      <c r="BQ25" s="379"/>
      <c r="BR25" s="379"/>
      <c r="BS25" s="379"/>
      <c r="BT25" s="379"/>
      <c r="BU25" s="380"/>
      <c r="BV25" s="378">
        <v>9057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5149</v>
      </c>
      <c r="R26" s="360"/>
      <c r="S26" s="360"/>
      <c r="T26" s="360"/>
      <c r="U26" s="360"/>
      <c r="V26" s="361"/>
      <c r="W26" s="425"/>
      <c r="X26" s="416"/>
      <c r="Y26" s="417"/>
      <c r="Z26" s="356" t="s">
        <v>160</v>
      </c>
      <c r="AA26" s="438"/>
      <c r="AB26" s="438"/>
      <c r="AC26" s="438"/>
      <c r="AD26" s="438"/>
      <c r="AE26" s="438"/>
      <c r="AF26" s="438"/>
      <c r="AG26" s="439"/>
      <c r="AH26" s="359">
        <v>8</v>
      </c>
      <c r="AI26" s="360"/>
      <c r="AJ26" s="360"/>
      <c r="AK26" s="360"/>
      <c r="AL26" s="361"/>
      <c r="AM26" s="359">
        <v>27688</v>
      </c>
      <c r="AN26" s="360"/>
      <c r="AO26" s="360"/>
      <c r="AP26" s="360"/>
      <c r="AQ26" s="360"/>
      <c r="AR26" s="361"/>
      <c r="AS26" s="359">
        <v>3461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2710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9597</v>
      </c>
      <c r="AN27" s="360"/>
      <c r="AO27" s="360"/>
      <c r="AP27" s="360"/>
      <c r="AQ27" s="360"/>
      <c r="AR27" s="361"/>
      <c r="AS27" s="359">
        <v>2399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101735</v>
      </c>
      <c r="BO27" s="387"/>
      <c r="BP27" s="387"/>
      <c r="BQ27" s="387"/>
      <c r="BR27" s="387"/>
      <c r="BS27" s="387"/>
      <c r="BT27" s="387"/>
      <c r="BU27" s="388"/>
      <c r="BV27" s="386">
        <v>101710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2180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1082278</v>
      </c>
      <c r="BO28" s="379"/>
      <c r="BP28" s="379"/>
      <c r="BQ28" s="379"/>
      <c r="BR28" s="379"/>
      <c r="BS28" s="379"/>
      <c r="BT28" s="379"/>
      <c r="BU28" s="380"/>
      <c r="BV28" s="378">
        <v>982888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2030</v>
      </c>
      <c r="R29" s="360"/>
      <c r="S29" s="360"/>
      <c r="T29" s="360"/>
      <c r="U29" s="360"/>
      <c r="V29" s="361"/>
      <c r="W29" s="426"/>
      <c r="X29" s="427"/>
      <c r="Y29" s="428"/>
      <c r="Z29" s="356" t="s">
        <v>170</v>
      </c>
      <c r="AA29" s="357"/>
      <c r="AB29" s="357"/>
      <c r="AC29" s="357"/>
      <c r="AD29" s="357"/>
      <c r="AE29" s="357"/>
      <c r="AF29" s="357"/>
      <c r="AG29" s="358"/>
      <c r="AH29" s="359">
        <v>102</v>
      </c>
      <c r="AI29" s="360"/>
      <c r="AJ29" s="360"/>
      <c r="AK29" s="360"/>
      <c r="AL29" s="361"/>
      <c r="AM29" s="359">
        <v>315357</v>
      </c>
      <c r="AN29" s="360"/>
      <c r="AO29" s="360"/>
      <c r="AP29" s="360"/>
      <c r="AQ29" s="360"/>
      <c r="AR29" s="361"/>
      <c r="AS29" s="359">
        <v>3092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33519</v>
      </c>
      <c r="BO29" s="384"/>
      <c r="BP29" s="384"/>
      <c r="BQ29" s="384"/>
      <c r="BR29" s="384"/>
      <c r="BS29" s="384"/>
      <c r="BT29" s="384"/>
      <c r="BU29" s="385"/>
      <c r="BV29" s="383">
        <v>33479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600646</v>
      </c>
      <c r="BO30" s="387"/>
      <c r="BP30" s="387"/>
      <c r="BQ30" s="387"/>
      <c r="BR30" s="387"/>
      <c r="BS30" s="387"/>
      <c r="BT30" s="387"/>
      <c r="BU30" s="388"/>
      <c r="BV30" s="386">
        <v>559793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一関地区広域行政組合（一般会計）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健康福祉交流館特別会計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一関地区広域行政組合（介護保険特別会計・事業勘定）</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町営駐車場特別会計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農業集落排水事業特別会計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一関地区広域行政組合（介護保険特別会計・サービス勘定）</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岩手県市町村総合事務組合（一般会計）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岩手県市町村総合事務組合（交通災害共済事業特別会計）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岩手県後期高齢者医療広域連合（一般会計）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岩手県後期高齢者医療広域連合（後期高齢者医療特別会計）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0" t="s">
        <v>24</v>
      </c>
      <c r="C41" s="1181"/>
      <c r="D41" s="81"/>
      <c r="E41" s="1182" t="s">
        <v>25</v>
      </c>
      <c r="F41" s="1182"/>
      <c r="G41" s="1182"/>
      <c r="H41" s="1183"/>
      <c r="I41" s="82">
        <v>5183</v>
      </c>
      <c r="J41" s="83">
        <v>5390</v>
      </c>
      <c r="K41" s="83">
        <v>5313</v>
      </c>
      <c r="L41" s="83">
        <v>5156</v>
      </c>
      <c r="M41" s="84">
        <v>5009</v>
      </c>
    </row>
    <row r="42" spans="2:13" ht="27.75" customHeight="1">
      <c r="B42" s="1170"/>
      <c r="C42" s="1171"/>
      <c r="D42" s="85"/>
      <c r="E42" s="1174" t="s">
        <v>26</v>
      </c>
      <c r="F42" s="1174"/>
      <c r="G42" s="1174"/>
      <c r="H42" s="1175"/>
      <c r="I42" s="86">
        <v>31</v>
      </c>
      <c r="J42" s="87">
        <v>19</v>
      </c>
      <c r="K42" s="87">
        <v>9</v>
      </c>
      <c r="L42" s="87">
        <v>8</v>
      </c>
      <c r="M42" s="88">
        <v>7</v>
      </c>
    </row>
    <row r="43" spans="2:13" ht="27.75" customHeight="1">
      <c r="B43" s="1170"/>
      <c r="C43" s="1171"/>
      <c r="D43" s="85"/>
      <c r="E43" s="1174" t="s">
        <v>27</v>
      </c>
      <c r="F43" s="1174"/>
      <c r="G43" s="1174"/>
      <c r="H43" s="1175"/>
      <c r="I43" s="86">
        <v>2434</v>
      </c>
      <c r="J43" s="87">
        <v>2381</v>
      </c>
      <c r="K43" s="87">
        <v>2372</v>
      </c>
      <c r="L43" s="87">
        <v>2413</v>
      </c>
      <c r="M43" s="88">
        <v>2337</v>
      </c>
    </row>
    <row r="44" spans="2:13" ht="27.75" customHeight="1">
      <c r="B44" s="1170"/>
      <c r="C44" s="1171"/>
      <c r="D44" s="85"/>
      <c r="E44" s="1174" t="s">
        <v>28</v>
      </c>
      <c r="F44" s="1174"/>
      <c r="G44" s="1174"/>
      <c r="H44" s="1175"/>
      <c r="I44" s="86">
        <v>88</v>
      </c>
      <c r="J44" s="87">
        <v>80</v>
      </c>
      <c r="K44" s="87">
        <v>69</v>
      </c>
      <c r="L44" s="87">
        <v>58</v>
      </c>
      <c r="M44" s="88">
        <v>45</v>
      </c>
    </row>
    <row r="45" spans="2:13" ht="27.75" customHeight="1">
      <c r="B45" s="1170"/>
      <c r="C45" s="1171"/>
      <c r="D45" s="85"/>
      <c r="E45" s="1174" t="s">
        <v>29</v>
      </c>
      <c r="F45" s="1174"/>
      <c r="G45" s="1174"/>
      <c r="H45" s="1175"/>
      <c r="I45" s="86">
        <v>864</v>
      </c>
      <c r="J45" s="87">
        <v>881</v>
      </c>
      <c r="K45" s="87">
        <v>892</v>
      </c>
      <c r="L45" s="87">
        <v>711</v>
      </c>
      <c r="M45" s="88">
        <v>640</v>
      </c>
    </row>
    <row r="46" spans="2:13" ht="27.75" customHeight="1">
      <c r="B46" s="1170"/>
      <c r="C46" s="1171"/>
      <c r="D46" s="85"/>
      <c r="E46" s="1174" t="s">
        <v>30</v>
      </c>
      <c r="F46" s="1174"/>
      <c r="G46" s="1174"/>
      <c r="H46" s="1175"/>
      <c r="I46" s="86" t="s">
        <v>477</v>
      </c>
      <c r="J46" s="87" t="s">
        <v>477</v>
      </c>
      <c r="K46" s="87" t="s">
        <v>477</v>
      </c>
      <c r="L46" s="87" t="s">
        <v>477</v>
      </c>
      <c r="M46" s="88" t="s">
        <v>477</v>
      </c>
    </row>
    <row r="47" spans="2:13" ht="27.75" customHeight="1">
      <c r="B47" s="1170"/>
      <c r="C47" s="1171"/>
      <c r="D47" s="85"/>
      <c r="E47" s="1174" t="s">
        <v>31</v>
      </c>
      <c r="F47" s="1174"/>
      <c r="G47" s="1174"/>
      <c r="H47" s="1175"/>
      <c r="I47" s="86" t="s">
        <v>477</v>
      </c>
      <c r="J47" s="87" t="s">
        <v>477</v>
      </c>
      <c r="K47" s="87" t="s">
        <v>477</v>
      </c>
      <c r="L47" s="87" t="s">
        <v>477</v>
      </c>
      <c r="M47" s="88" t="s">
        <v>477</v>
      </c>
    </row>
    <row r="48" spans="2:13" ht="27.75" customHeight="1">
      <c r="B48" s="1172"/>
      <c r="C48" s="1173"/>
      <c r="D48" s="85"/>
      <c r="E48" s="1174" t="s">
        <v>32</v>
      </c>
      <c r="F48" s="1174"/>
      <c r="G48" s="1174"/>
      <c r="H48" s="1175"/>
      <c r="I48" s="86" t="s">
        <v>477</v>
      </c>
      <c r="J48" s="87" t="s">
        <v>477</v>
      </c>
      <c r="K48" s="87" t="s">
        <v>477</v>
      </c>
      <c r="L48" s="87" t="s">
        <v>477</v>
      </c>
      <c r="M48" s="88" t="s">
        <v>477</v>
      </c>
    </row>
    <row r="49" spans="2:13" ht="27.75" customHeight="1">
      <c r="B49" s="1168" t="s">
        <v>33</v>
      </c>
      <c r="C49" s="1169"/>
      <c r="D49" s="89"/>
      <c r="E49" s="1174" t="s">
        <v>34</v>
      </c>
      <c r="F49" s="1174"/>
      <c r="G49" s="1174"/>
      <c r="H49" s="1175"/>
      <c r="I49" s="86">
        <v>915</v>
      </c>
      <c r="J49" s="87">
        <v>1262</v>
      </c>
      <c r="K49" s="87">
        <v>1386</v>
      </c>
      <c r="L49" s="87">
        <v>1641</v>
      </c>
      <c r="M49" s="88">
        <v>1852</v>
      </c>
    </row>
    <row r="50" spans="2:13" ht="27.75" customHeight="1">
      <c r="B50" s="1170"/>
      <c r="C50" s="1171"/>
      <c r="D50" s="85"/>
      <c r="E50" s="1174" t="s">
        <v>35</v>
      </c>
      <c r="F50" s="1174"/>
      <c r="G50" s="1174"/>
      <c r="H50" s="1175"/>
      <c r="I50" s="86">
        <v>329</v>
      </c>
      <c r="J50" s="87">
        <v>332</v>
      </c>
      <c r="K50" s="87">
        <v>326</v>
      </c>
      <c r="L50" s="87">
        <v>275</v>
      </c>
      <c r="M50" s="88">
        <v>235</v>
      </c>
    </row>
    <row r="51" spans="2:13" ht="27.75" customHeight="1">
      <c r="B51" s="1172"/>
      <c r="C51" s="1173"/>
      <c r="D51" s="85"/>
      <c r="E51" s="1174" t="s">
        <v>36</v>
      </c>
      <c r="F51" s="1174"/>
      <c r="G51" s="1174"/>
      <c r="H51" s="1175"/>
      <c r="I51" s="86">
        <v>5106</v>
      </c>
      <c r="J51" s="87">
        <v>5232</v>
      </c>
      <c r="K51" s="87">
        <v>5010</v>
      </c>
      <c r="L51" s="87">
        <v>4901</v>
      </c>
      <c r="M51" s="88">
        <v>4827</v>
      </c>
    </row>
    <row r="52" spans="2:13" ht="27.75" customHeight="1" thickBot="1">
      <c r="B52" s="1176" t="s">
        <v>37</v>
      </c>
      <c r="C52" s="1177"/>
      <c r="D52" s="90"/>
      <c r="E52" s="1178" t="s">
        <v>38</v>
      </c>
      <c r="F52" s="1178"/>
      <c r="G52" s="1178"/>
      <c r="H52" s="1179"/>
      <c r="I52" s="91">
        <v>2250</v>
      </c>
      <c r="J52" s="92">
        <v>1925</v>
      </c>
      <c r="K52" s="92">
        <v>1933</v>
      </c>
      <c r="L52" s="92">
        <v>1528</v>
      </c>
      <c r="M52" s="93">
        <v>1123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97996</v>
      </c>
      <c r="E3" s="116"/>
      <c r="F3" s="117">
        <v>133616</v>
      </c>
      <c r="G3" s="118"/>
      <c r="H3" s="119"/>
    </row>
    <row r="4" spans="1:8">
      <c r="A4" s="120"/>
      <c r="B4" s="121"/>
      <c r="C4" s="122"/>
      <c r="D4" s="123">
        <v>29263</v>
      </c>
      <c r="E4" s="124"/>
      <c r="F4" s="125">
        <v>57933</v>
      </c>
      <c r="G4" s="126"/>
      <c r="H4" s="127"/>
    </row>
    <row r="5" spans="1:8">
      <c r="A5" s="108" t="s">
        <v>510</v>
      </c>
      <c r="B5" s="113"/>
      <c r="C5" s="114"/>
      <c r="D5" s="115">
        <v>131263</v>
      </c>
      <c r="E5" s="116"/>
      <c r="F5" s="117">
        <v>92021</v>
      </c>
      <c r="G5" s="118"/>
      <c r="H5" s="119"/>
    </row>
    <row r="6" spans="1:8">
      <c r="A6" s="120"/>
      <c r="B6" s="121"/>
      <c r="C6" s="122"/>
      <c r="D6" s="123">
        <v>56228</v>
      </c>
      <c r="E6" s="124"/>
      <c r="F6" s="125">
        <v>52579</v>
      </c>
      <c r="G6" s="126"/>
      <c r="H6" s="127"/>
    </row>
    <row r="7" spans="1:8">
      <c r="A7" s="108" t="s">
        <v>511</v>
      </c>
      <c r="B7" s="113"/>
      <c r="C7" s="114"/>
      <c r="D7" s="115">
        <v>89535</v>
      </c>
      <c r="E7" s="116"/>
      <c r="F7" s="117">
        <v>94828</v>
      </c>
      <c r="G7" s="118"/>
      <c r="H7" s="119"/>
    </row>
    <row r="8" spans="1:8">
      <c r="A8" s="120"/>
      <c r="B8" s="121"/>
      <c r="C8" s="122"/>
      <c r="D8" s="123">
        <v>25060</v>
      </c>
      <c r="E8" s="124"/>
      <c r="F8" s="125">
        <v>55133</v>
      </c>
      <c r="G8" s="126"/>
      <c r="H8" s="127"/>
    </row>
    <row r="9" spans="1:8">
      <c r="A9" s="108" t="s">
        <v>512</v>
      </c>
      <c r="B9" s="113"/>
      <c r="C9" s="114"/>
      <c r="D9" s="115">
        <v>90188</v>
      </c>
      <c r="E9" s="116"/>
      <c r="F9" s="117">
        <v>119674</v>
      </c>
      <c r="G9" s="118"/>
      <c r="H9" s="119"/>
    </row>
    <row r="10" spans="1:8">
      <c r="A10" s="120"/>
      <c r="B10" s="121"/>
      <c r="C10" s="122"/>
      <c r="D10" s="123">
        <v>24909</v>
      </c>
      <c r="E10" s="124"/>
      <c r="F10" s="125">
        <v>57803</v>
      </c>
      <c r="G10" s="126"/>
      <c r="H10" s="127"/>
    </row>
    <row r="11" spans="1:8">
      <c r="A11" s="108" t="s">
        <v>513</v>
      </c>
      <c r="B11" s="113"/>
      <c r="C11" s="114"/>
      <c r="D11" s="115">
        <v>64873</v>
      </c>
      <c r="E11" s="116"/>
      <c r="F11" s="117">
        <v>119685</v>
      </c>
      <c r="G11" s="118"/>
      <c r="H11" s="119"/>
    </row>
    <row r="12" spans="1:8">
      <c r="A12" s="120"/>
      <c r="B12" s="121"/>
      <c r="C12" s="128"/>
      <c r="D12" s="123">
        <v>41216</v>
      </c>
      <c r="E12" s="124"/>
      <c r="F12" s="125">
        <v>68464</v>
      </c>
      <c r="G12" s="126"/>
      <c r="H12" s="127"/>
    </row>
    <row r="13" spans="1:8">
      <c r="A13" s="108"/>
      <c r="B13" s="113"/>
      <c r="C13" s="129"/>
      <c r="D13" s="130">
        <v>94771</v>
      </c>
      <c r="E13" s="131"/>
      <c r="F13" s="132">
        <v>111965</v>
      </c>
      <c r="G13" s="133"/>
      <c r="H13" s="119"/>
    </row>
    <row r="14" spans="1:8">
      <c r="A14" s="120"/>
      <c r="B14" s="121"/>
      <c r="C14" s="122"/>
      <c r="D14" s="123">
        <v>35335</v>
      </c>
      <c r="E14" s="124"/>
      <c r="F14" s="125">
        <v>58382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1.77</v>
      </c>
      <c r="C19" s="134">
        <f>ROUND(VALUE(SUBSTITUTE(実質収支比率等に係る経年分析!G$48,"▲","-")),2)</f>
        <v>3.59</v>
      </c>
      <c r="D19" s="134">
        <f>ROUND(VALUE(SUBSTITUTE(実質収支比率等に係る経年分析!H$48,"▲","-")),2)</f>
        <v>3.17</v>
      </c>
      <c r="E19" s="134">
        <f>ROUND(VALUE(SUBSTITUTE(実質収支比率等に係る経年分析!I$48,"▲","-")),2)</f>
        <v>4.42</v>
      </c>
      <c r="F19" s="134">
        <f>ROUND(VALUE(SUBSTITUTE(実質収支比率等に係る経年分析!J$48,"▲","-")),2)</f>
        <v>4.7</v>
      </c>
    </row>
    <row r="20" spans="1:11">
      <c r="A20" s="134" t="s">
        <v>43</v>
      </c>
      <c r="B20" s="134">
        <f>ROUND(VALUE(SUBSTITUTE(実質収支比率等に係る経年分析!F$47,"▲","-")),2)</f>
        <v>14.76</v>
      </c>
      <c r="C20" s="134">
        <f>ROUND(VALUE(SUBSTITUTE(実質収支比率等に係る経年分析!G$47,"▲","-")),2)</f>
        <v>25.73</v>
      </c>
      <c r="D20" s="134">
        <f>ROUND(VALUE(SUBSTITUTE(実質収支比率等に係る経年分析!H$47,"▲","-")),2)</f>
        <v>28.41</v>
      </c>
      <c r="E20" s="134">
        <f>ROUND(VALUE(SUBSTITUTE(実質収支比率等に係る経年分析!I$47,"▲","-")),2)</f>
        <v>33.340000000000003</v>
      </c>
      <c r="F20" s="134">
        <f>ROUND(VALUE(SUBSTITUTE(実質収支比率等に係る経年分析!J$47,"▲","-")),2)</f>
        <v>37.76</v>
      </c>
    </row>
    <row r="21" spans="1:11">
      <c r="A21" s="134" t="s">
        <v>44</v>
      </c>
      <c r="B21" s="134">
        <f>IF(ISNUMBER(VALUE(SUBSTITUTE(実質収支比率等に係る経年分析!F$49,"▲","-"))),ROUND(VALUE(SUBSTITUTE(実質収支比率等に係る経年分析!F$49,"▲","-")),2),NA())</f>
        <v>0.97</v>
      </c>
      <c r="C21" s="134">
        <f>IF(ISNUMBER(VALUE(SUBSTITUTE(実質収支比率等に係る経年分析!G$49,"▲","-"))),ROUND(VALUE(SUBSTITUTE(実質収支比率等に係る経年分析!G$49,"▲","-")),2),NA())</f>
        <v>12.81</v>
      </c>
      <c r="D21" s="134">
        <f>IF(ISNUMBER(VALUE(SUBSTITUTE(実質収支比率等に係る経年分析!H$49,"▲","-"))),ROUND(VALUE(SUBSTITUTE(実質収支比率等に係る経年分析!H$49,"▲","-")),2),NA())</f>
        <v>1.51</v>
      </c>
      <c r="E21" s="134">
        <f>IF(ISNUMBER(VALUE(SUBSTITUTE(実質収支比率等に係る経年分析!I$49,"▲","-"))),ROUND(VALUE(SUBSTITUTE(実質収支比率等に係る経年分析!I$49,"▲","-")),2),NA())</f>
        <v>5.75</v>
      </c>
      <c r="F21" s="134">
        <f>IF(ISNUMBER(VALUE(SUBSTITUTE(実質収支比率等に係る経年分析!J$49,"▲","-"))),ROUND(VALUE(SUBSTITUTE(実質収支比率等に係る経年分析!J$49,"▲","-")),2),NA())</f>
        <v>3.62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健康福祉交流館特別会計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町営駐車場特別会計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0.51</v>
      </c>
      <c r="F34" s="135">
        <f>IF(ROUND(VALUE(SUBSTITUTE(連結実質赤字比率に係る赤字・黒字の構成分析!H$36,"▲", "-")), 2) &lt; 0, ABS(ROUND(VALUE(SUBSTITUTE(連結実質赤字比率に係る赤字・黒字の構成分析!H$36,"▲", "-")), 2)), NA())</f>
        <v>0.08</v>
      </c>
      <c r="G34" s="135" t="e">
        <f>IF(ROUND(VALUE(SUBSTITUTE(連結実質赤字比率に係る赤字・黒字の構成分析!H$36,"▲", "-")), 2) &gt;= 0, ABS(ROUND(VALUE(SUBSTITUTE(連結実質赤字比率に係る赤字・黒字の構成分析!H$36,"▲", "-")), 2)), NA())</f>
        <v>#N/A</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4.6100000000000003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8.6300000000000008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8.9700000000000006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478</v>
      </c>
      <c r="E42" s="136"/>
      <c r="F42" s="136"/>
      <c r="G42" s="136">
        <f>'実質公債費比率（分子）の構造'!L$52</f>
        <v>478</v>
      </c>
      <c r="H42" s="136"/>
      <c r="I42" s="136"/>
      <c r="J42" s="136">
        <f>'実質公債費比率（分子）の構造'!M$52</f>
        <v>479</v>
      </c>
      <c r="K42" s="136"/>
      <c r="L42" s="136"/>
      <c r="M42" s="136">
        <f>'実質公債費比率（分子）の構造'!N$52</f>
        <v>509</v>
      </c>
      <c r="N42" s="136"/>
      <c r="O42" s="136"/>
      <c r="P42" s="136">
        <f>'実質公債費比率（分子）の構造'!O$52</f>
        <v>486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13</v>
      </c>
      <c r="C44" s="136"/>
      <c r="D44" s="136"/>
      <c r="E44" s="136">
        <f>'実質公債費比率（分子）の構造'!L$50</f>
        <v>12</v>
      </c>
      <c r="F44" s="136"/>
      <c r="G44" s="136"/>
      <c r="H44" s="136">
        <f>'実質公債費比率（分子）の構造'!M$50</f>
        <v>11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29</v>
      </c>
      <c r="C45" s="136"/>
      <c r="D45" s="136"/>
      <c r="E45" s="136">
        <f>'実質公債費比率（分子）の構造'!L$49</f>
        <v>24</v>
      </c>
      <c r="F45" s="136"/>
      <c r="G45" s="136"/>
      <c r="H45" s="136">
        <f>'実質公債費比率（分子）の構造'!M$49</f>
        <v>13</v>
      </c>
      <c r="I45" s="136"/>
      <c r="J45" s="136"/>
      <c r="K45" s="136">
        <f>'実質公債費比率（分子）の構造'!N$49</f>
        <v>12</v>
      </c>
      <c r="L45" s="136"/>
      <c r="M45" s="136"/>
      <c r="N45" s="136">
        <f>'実質公債費比率（分子）の構造'!O$49</f>
        <v>13</v>
      </c>
      <c r="O45" s="136"/>
      <c r="P45" s="136"/>
    </row>
    <row r="46" spans="1:16">
      <c r="A46" s="136" t="s">
        <v>55</v>
      </c>
      <c r="B46" s="136">
        <f>'実質公債費比率（分子）の構造'!K$48</f>
        <v>210</v>
      </c>
      <c r="C46" s="136"/>
      <c r="D46" s="136"/>
      <c r="E46" s="136">
        <f>'実質公債費比率（分子）の構造'!L$48</f>
        <v>204</v>
      </c>
      <c r="F46" s="136"/>
      <c r="G46" s="136"/>
      <c r="H46" s="136">
        <f>'実質公債費比率（分子）の構造'!M$48</f>
        <v>197</v>
      </c>
      <c r="I46" s="136"/>
      <c r="J46" s="136"/>
      <c r="K46" s="136">
        <f>'実質公債費比率（分子）の構造'!N$48</f>
        <v>191</v>
      </c>
      <c r="L46" s="136"/>
      <c r="M46" s="136"/>
      <c r="N46" s="136">
        <f>'実質公債費比率（分子）の構造'!O$48</f>
        <v>192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605</v>
      </c>
      <c r="C49" s="136"/>
      <c r="D49" s="136"/>
      <c r="E49" s="136">
        <f>'実質公債費比率（分子）の構造'!L$45</f>
        <v>592</v>
      </c>
      <c r="F49" s="136"/>
      <c r="G49" s="136"/>
      <c r="H49" s="136">
        <f>'実質公債費比率（分子）の構造'!M$45</f>
        <v>560</v>
      </c>
      <c r="I49" s="136"/>
      <c r="J49" s="136"/>
      <c r="K49" s="136">
        <f>'実質公債費比率（分子）の構造'!N$45</f>
        <v>529</v>
      </c>
      <c r="L49" s="136"/>
      <c r="M49" s="136"/>
      <c r="N49" s="136">
        <f>'実質公債費比率（分子）の構造'!O$45</f>
        <v>502</v>
      </c>
      <c r="O49" s="136"/>
      <c r="P49" s="136"/>
    </row>
    <row r="50" spans="1:16">
      <c r="A50" s="136" t="s">
        <v>59</v>
      </c>
      <c r="B50" s="136" t="e">
        <f>NA()</f>
        <v>#N/A</v>
      </c>
      <c r="C50" s="136">
        <f>IF(ISNUMBER('実質公債費比率（分子）の構造'!K$53),'実質公債費比率（分子）の構造'!K$53,NA())</f>
        <v>379</v>
      </c>
      <c r="D50" s="136" t="e">
        <f>NA()</f>
        <v>#N/A</v>
      </c>
      <c r="E50" s="136" t="e">
        <f>NA()</f>
        <v>#N/A</v>
      </c>
      <c r="F50" s="136">
        <f>IF(ISNUMBER('実質公債費比率（分子）の構造'!L$53),'実質公債費比率（分子）の構造'!L$53,NA())</f>
        <v>354</v>
      </c>
      <c r="G50" s="136" t="e">
        <f>NA()</f>
        <v>#N/A</v>
      </c>
      <c r="H50" s="136" t="e">
        <f>NA()</f>
        <v>#N/A</v>
      </c>
      <c r="I50" s="136">
        <f>IF(ISNUMBER('実質公債費比率（分子）の構造'!M$53),'実質公債費比率（分子）の構造'!M$53,NA())</f>
        <v>302</v>
      </c>
      <c r="J50" s="136" t="e">
        <f>NA()</f>
        <v>#N/A</v>
      </c>
      <c r="K50" s="136" t="e">
        <f>NA()</f>
        <v>#N/A</v>
      </c>
      <c r="L50" s="136">
        <f>IF(ISNUMBER('実質公債費比率（分子）の構造'!N$53),'実質公債費比率（分子）の構造'!N$53,NA())</f>
        <v>224</v>
      </c>
      <c r="M50" s="136" t="e">
        <f>NA()</f>
        <v>#N/A</v>
      </c>
      <c r="N50" s="136" t="e">
        <f>NA()</f>
        <v>#N/A</v>
      </c>
      <c r="O50" s="136">
        <f>IF(ISNUMBER('実質公債費比率（分子）の構造'!O$53),'実質公債費比率（分子）の構造'!O$53,NA())</f>
        <v>222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5106</v>
      </c>
      <c r="E56" s="135"/>
      <c r="F56" s="135"/>
      <c r="G56" s="135">
        <f>'将来負担比率（分子）の構造'!J$51</f>
        <v>5232</v>
      </c>
      <c r="H56" s="135"/>
      <c r="I56" s="135"/>
      <c r="J56" s="135">
        <f>'将来負担比率（分子）の構造'!K$51</f>
        <v>5010</v>
      </c>
      <c r="K56" s="135"/>
      <c r="L56" s="135"/>
      <c r="M56" s="135">
        <f>'将来負担比率（分子）の構造'!L$51</f>
        <v>4901</v>
      </c>
      <c r="N56" s="135"/>
      <c r="O56" s="135"/>
      <c r="P56" s="135">
        <f>'将来負担比率（分子）の構造'!M$51</f>
        <v>4827</v>
      </c>
    </row>
    <row r="57" spans="1:16">
      <c r="A57" s="135" t="s">
        <v>35</v>
      </c>
      <c r="B57" s="135"/>
      <c r="C57" s="135"/>
      <c r="D57" s="135">
        <f>'将来負担比率（分子）の構造'!I$50</f>
        <v>329</v>
      </c>
      <c r="E57" s="135"/>
      <c r="F57" s="135"/>
      <c r="G57" s="135">
        <f>'将来負担比率（分子）の構造'!J$50</f>
        <v>332</v>
      </c>
      <c r="H57" s="135"/>
      <c r="I57" s="135"/>
      <c r="J57" s="135">
        <f>'将来負担比率（分子）の構造'!K$50</f>
        <v>326</v>
      </c>
      <c r="K57" s="135"/>
      <c r="L57" s="135"/>
      <c r="M57" s="135">
        <f>'将来負担比率（分子）の構造'!L$50</f>
        <v>275</v>
      </c>
      <c r="N57" s="135"/>
      <c r="O57" s="135"/>
      <c r="P57" s="135">
        <f>'将来負担比率（分子）の構造'!M$50</f>
        <v>235</v>
      </c>
    </row>
    <row r="58" spans="1:16">
      <c r="A58" s="135" t="s">
        <v>34</v>
      </c>
      <c r="B58" s="135"/>
      <c r="C58" s="135"/>
      <c r="D58" s="135">
        <f>'将来負担比率（分子）の構造'!I$49</f>
        <v>915</v>
      </c>
      <c r="E58" s="135"/>
      <c r="F58" s="135"/>
      <c r="G58" s="135">
        <f>'将来負担比率（分子）の構造'!J$49</f>
        <v>1262</v>
      </c>
      <c r="H58" s="135"/>
      <c r="I58" s="135"/>
      <c r="J58" s="135">
        <f>'将来負担比率（分子）の構造'!K$49</f>
        <v>1386</v>
      </c>
      <c r="K58" s="135"/>
      <c r="L58" s="135"/>
      <c r="M58" s="135">
        <f>'将来負担比率（分子）の構造'!L$49</f>
        <v>1641</v>
      </c>
      <c r="N58" s="135"/>
      <c r="O58" s="135"/>
      <c r="P58" s="135">
        <f>'将来負担比率（分子）の構造'!M$49</f>
        <v>1852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864</v>
      </c>
      <c r="C62" s="135"/>
      <c r="D62" s="135"/>
      <c r="E62" s="135">
        <f>'将来負担比率（分子）の構造'!J$45</f>
        <v>881</v>
      </c>
      <c r="F62" s="135"/>
      <c r="G62" s="135"/>
      <c r="H62" s="135">
        <f>'将来負担比率（分子）の構造'!K$45</f>
        <v>892</v>
      </c>
      <c r="I62" s="135"/>
      <c r="J62" s="135"/>
      <c r="K62" s="135">
        <f>'将来負担比率（分子）の構造'!L$45</f>
        <v>711</v>
      </c>
      <c r="L62" s="135"/>
      <c r="M62" s="135"/>
      <c r="N62" s="135">
        <f>'将来負担比率（分子）の構造'!M$45</f>
        <v>640</v>
      </c>
      <c r="O62" s="135"/>
      <c r="P62" s="135"/>
    </row>
    <row r="63" spans="1:16">
      <c r="A63" s="135" t="s">
        <v>28</v>
      </c>
      <c r="B63" s="135">
        <f>'将来負担比率（分子）の構造'!I$44</f>
        <v>88</v>
      </c>
      <c r="C63" s="135"/>
      <c r="D63" s="135"/>
      <c r="E63" s="135">
        <f>'将来負担比率（分子）の構造'!J$44</f>
        <v>80</v>
      </c>
      <c r="F63" s="135"/>
      <c r="G63" s="135"/>
      <c r="H63" s="135">
        <f>'将来負担比率（分子）の構造'!K$44</f>
        <v>69</v>
      </c>
      <c r="I63" s="135"/>
      <c r="J63" s="135"/>
      <c r="K63" s="135">
        <f>'将来負担比率（分子）の構造'!L$44</f>
        <v>58</v>
      </c>
      <c r="L63" s="135"/>
      <c r="M63" s="135"/>
      <c r="N63" s="135">
        <f>'将来負担比率（分子）の構造'!M$44</f>
        <v>45</v>
      </c>
      <c r="O63" s="135"/>
      <c r="P63" s="135"/>
    </row>
    <row r="64" spans="1:16">
      <c r="A64" s="135" t="s">
        <v>27</v>
      </c>
      <c r="B64" s="135">
        <f>'将来負担比率（分子）の構造'!I$43</f>
        <v>2434</v>
      </c>
      <c r="C64" s="135"/>
      <c r="D64" s="135"/>
      <c r="E64" s="135">
        <f>'将来負担比率（分子）の構造'!J$43</f>
        <v>2381</v>
      </c>
      <c r="F64" s="135"/>
      <c r="G64" s="135"/>
      <c r="H64" s="135">
        <f>'将来負担比率（分子）の構造'!K$43</f>
        <v>2372</v>
      </c>
      <c r="I64" s="135"/>
      <c r="J64" s="135"/>
      <c r="K64" s="135">
        <f>'将来負担比率（分子）の構造'!L$43</f>
        <v>2413</v>
      </c>
      <c r="L64" s="135"/>
      <c r="M64" s="135"/>
      <c r="N64" s="135">
        <f>'将来負担比率（分子）の構造'!M$43</f>
        <v>2337</v>
      </c>
      <c r="O64" s="135"/>
      <c r="P64" s="135"/>
    </row>
    <row r="65" spans="1:16">
      <c r="A65" s="135" t="s">
        <v>26</v>
      </c>
      <c r="B65" s="135">
        <f>'将来負担比率（分子）の構造'!I$42</f>
        <v>31</v>
      </c>
      <c r="C65" s="135"/>
      <c r="D65" s="135"/>
      <c r="E65" s="135">
        <f>'将来負担比率（分子）の構造'!J$42</f>
        <v>19</v>
      </c>
      <c r="F65" s="135"/>
      <c r="G65" s="135"/>
      <c r="H65" s="135">
        <f>'将来負担比率（分子）の構造'!K$42</f>
        <v>9</v>
      </c>
      <c r="I65" s="135"/>
      <c r="J65" s="135"/>
      <c r="K65" s="135">
        <f>'将来負担比率（分子）の構造'!L$42</f>
        <v>8</v>
      </c>
      <c r="L65" s="135"/>
      <c r="M65" s="135"/>
      <c r="N65" s="135">
        <f>'将来負担比率（分子）の構造'!M$42</f>
        <v>7</v>
      </c>
      <c r="O65" s="135"/>
      <c r="P65" s="135"/>
    </row>
    <row r="66" spans="1:16">
      <c r="A66" s="135" t="s">
        <v>25</v>
      </c>
      <c r="B66" s="135">
        <f>'将来負担比率（分子）の構造'!I$41</f>
        <v>5183</v>
      </c>
      <c r="C66" s="135"/>
      <c r="D66" s="135"/>
      <c r="E66" s="135">
        <f>'将来負担比率（分子）の構造'!J$41</f>
        <v>5390</v>
      </c>
      <c r="F66" s="135"/>
      <c r="G66" s="135"/>
      <c r="H66" s="135">
        <f>'将来負担比率（分子）の構造'!K$41</f>
        <v>5313</v>
      </c>
      <c r="I66" s="135"/>
      <c r="J66" s="135"/>
      <c r="K66" s="135">
        <f>'将来負担比率（分子）の構造'!L$41</f>
        <v>5156</v>
      </c>
      <c r="L66" s="135"/>
      <c r="M66" s="135"/>
      <c r="N66" s="135">
        <f>'将来負担比率（分子）の構造'!M$41</f>
        <v>5009</v>
      </c>
      <c r="O66" s="135"/>
      <c r="P66" s="135"/>
    </row>
    <row r="67" spans="1:16">
      <c r="A67" s="135" t="s">
        <v>63</v>
      </c>
      <c r="B67" s="135" t="e">
        <f>NA()</f>
        <v>#N/A</v>
      </c>
      <c r="C67" s="135">
        <f>IF(ISNUMBER('将来負担比率（分子）の構造'!I$52), IF('将来負担比率（分子）の構造'!I$52 &lt; 0, 0, '将来負担比率（分子）の構造'!I$52), NA())</f>
        <v>2250</v>
      </c>
      <c r="D67" s="135" t="e">
        <f>NA()</f>
        <v>#N/A</v>
      </c>
      <c r="E67" s="135" t="e">
        <f>NA()</f>
        <v>#N/A</v>
      </c>
      <c r="F67" s="135">
        <f>IF(ISNUMBER('将来負担比率（分子）の構造'!J$52), IF('将来負担比率（分子）の構造'!J$52 &lt; 0, 0, '将来負担比率（分子）の構造'!J$52), NA())</f>
        <v>1925</v>
      </c>
      <c r="G67" s="135" t="e">
        <f>NA()</f>
        <v>#N/A</v>
      </c>
      <c r="H67" s="135" t="e">
        <f>NA()</f>
        <v>#N/A</v>
      </c>
      <c r="I67" s="135">
        <f>IF(ISNUMBER('将来負担比率（分子）の構造'!K$52), IF('将来負担比率（分子）の構造'!K$52 &lt; 0, 0, '将来負担比率（分子）の構造'!K$52), NA())</f>
        <v>1933</v>
      </c>
      <c r="J67" s="135" t="e">
        <f>NA()</f>
        <v>#N/A</v>
      </c>
      <c r="K67" s="135" t="e">
        <f>NA()</f>
        <v>#N/A</v>
      </c>
      <c r="L67" s="135">
        <f>IF(ISNUMBER('将来負担比率（分子）の構造'!L$52), IF('将来負担比率（分子）の構造'!L$52 &lt; 0, 0, '将来負担比率（分子）の構造'!L$52), NA())</f>
        <v>1528</v>
      </c>
      <c r="M67" s="135" t="e">
        <f>NA()</f>
        <v>#N/A</v>
      </c>
      <c r="N67" s="135" t="e">
        <f>NA()</f>
        <v>#N/A</v>
      </c>
      <c r="O67" s="135">
        <f>IF(ISNUMBER('将来負担比率（分子）の構造'!M$52), IF('将来負担比率（分子）の構造'!M$52 &lt; 0, 0, '将来負担比率（分子）の構造'!M$52), NA())</f>
        <v>1123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CP13"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821814</v>
      </c>
      <c r="S5" s="639"/>
      <c r="T5" s="639"/>
      <c r="U5" s="639"/>
      <c r="V5" s="639"/>
      <c r="W5" s="639"/>
      <c r="X5" s="639"/>
      <c r="Y5" s="686"/>
      <c r="Z5" s="699">
        <v>18.600000000000001</v>
      </c>
      <c r="AA5" s="699"/>
      <c r="AB5" s="699"/>
      <c r="AC5" s="699"/>
      <c r="AD5" s="700">
        <v>821814</v>
      </c>
      <c r="AE5" s="700"/>
      <c r="AF5" s="700"/>
      <c r="AG5" s="700"/>
      <c r="AH5" s="700"/>
      <c r="AI5" s="700"/>
      <c r="AJ5" s="700"/>
      <c r="AK5" s="700"/>
      <c r="AL5" s="687">
        <v>30.2</v>
      </c>
      <c r="AM5" s="656"/>
      <c r="AN5" s="656"/>
      <c r="AO5" s="688"/>
      <c r="AP5" s="675" t="s">
        <v>208</v>
      </c>
      <c r="AQ5" s="676"/>
      <c r="AR5" s="676"/>
      <c r="AS5" s="676"/>
      <c r="AT5" s="676"/>
      <c r="AU5" s="676"/>
      <c r="AV5" s="676"/>
      <c r="AW5" s="676"/>
      <c r="AX5" s="676"/>
      <c r="AY5" s="676"/>
      <c r="AZ5" s="676"/>
      <c r="BA5" s="676"/>
      <c r="BB5" s="676"/>
      <c r="BC5" s="676"/>
      <c r="BD5" s="676"/>
      <c r="BE5" s="676"/>
      <c r="BF5" s="677"/>
      <c r="BG5" s="588">
        <v>811231</v>
      </c>
      <c r="BH5" s="589"/>
      <c r="BI5" s="589"/>
      <c r="BJ5" s="589"/>
      <c r="BK5" s="589"/>
      <c r="BL5" s="589"/>
      <c r="BM5" s="589"/>
      <c r="BN5" s="590"/>
      <c r="BO5" s="641">
        <v>98.7</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58956</v>
      </c>
      <c r="S6" s="589"/>
      <c r="T6" s="589"/>
      <c r="U6" s="589"/>
      <c r="V6" s="589"/>
      <c r="W6" s="589"/>
      <c r="X6" s="589"/>
      <c r="Y6" s="590"/>
      <c r="Z6" s="641">
        <v>1.3</v>
      </c>
      <c r="AA6" s="641"/>
      <c r="AB6" s="641"/>
      <c r="AC6" s="641"/>
      <c r="AD6" s="642">
        <v>58956</v>
      </c>
      <c r="AE6" s="642"/>
      <c r="AF6" s="642"/>
      <c r="AG6" s="642"/>
      <c r="AH6" s="642"/>
      <c r="AI6" s="642"/>
      <c r="AJ6" s="642"/>
      <c r="AK6" s="642"/>
      <c r="AL6" s="611">
        <v>2.2000000000000002</v>
      </c>
      <c r="AM6" s="643"/>
      <c r="AN6" s="643"/>
      <c r="AO6" s="644"/>
      <c r="AP6" s="585" t="s">
        <v>214</v>
      </c>
      <c r="AQ6" s="586"/>
      <c r="AR6" s="586"/>
      <c r="AS6" s="586"/>
      <c r="AT6" s="586"/>
      <c r="AU6" s="586"/>
      <c r="AV6" s="586"/>
      <c r="AW6" s="586"/>
      <c r="AX6" s="586"/>
      <c r="AY6" s="586"/>
      <c r="AZ6" s="586"/>
      <c r="BA6" s="586"/>
      <c r="BB6" s="586"/>
      <c r="BC6" s="586"/>
      <c r="BD6" s="586"/>
      <c r="BE6" s="586"/>
      <c r="BF6" s="587"/>
      <c r="BG6" s="588">
        <v>811231</v>
      </c>
      <c r="BH6" s="589"/>
      <c r="BI6" s="589"/>
      <c r="BJ6" s="589"/>
      <c r="BK6" s="589"/>
      <c r="BL6" s="589"/>
      <c r="BM6" s="589"/>
      <c r="BN6" s="590"/>
      <c r="BO6" s="641">
        <v>98.7</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83760</v>
      </c>
      <c r="CS6" s="589"/>
      <c r="CT6" s="589"/>
      <c r="CU6" s="589"/>
      <c r="CV6" s="589"/>
      <c r="CW6" s="589"/>
      <c r="CX6" s="589"/>
      <c r="CY6" s="590"/>
      <c r="CZ6" s="641">
        <v>2</v>
      </c>
      <c r="DA6" s="641"/>
      <c r="DB6" s="641"/>
      <c r="DC6" s="641"/>
      <c r="DD6" s="594">
        <v>11232</v>
      </c>
      <c r="DE6" s="589"/>
      <c r="DF6" s="589"/>
      <c r="DG6" s="589"/>
      <c r="DH6" s="589"/>
      <c r="DI6" s="589"/>
      <c r="DJ6" s="589"/>
      <c r="DK6" s="589"/>
      <c r="DL6" s="589"/>
      <c r="DM6" s="589"/>
      <c r="DN6" s="589"/>
      <c r="DO6" s="589"/>
      <c r="DP6" s="590"/>
      <c r="DQ6" s="594">
        <v>83760</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1077</v>
      </c>
      <c r="S7" s="589"/>
      <c r="T7" s="589"/>
      <c r="U7" s="589"/>
      <c r="V7" s="589"/>
      <c r="W7" s="589"/>
      <c r="X7" s="589"/>
      <c r="Y7" s="590"/>
      <c r="Z7" s="641">
        <v>0</v>
      </c>
      <c r="AA7" s="641"/>
      <c r="AB7" s="641"/>
      <c r="AC7" s="641"/>
      <c r="AD7" s="642">
        <v>1077</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295985</v>
      </c>
      <c r="BH7" s="589"/>
      <c r="BI7" s="589"/>
      <c r="BJ7" s="589"/>
      <c r="BK7" s="589"/>
      <c r="BL7" s="589"/>
      <c r="BM7" s="589"/>
      <c r="BN7" s="590"/>
      <c r="BO7" s="641">
        <v>36</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586970</v>
      </c>
      <c r="CS7" s="589"/>
      <c r="CT7" s="589"/>
      <c r="CU7" s="589"/>
      <c r="CV7" s="589"/>
      <c r="CW7" s="589"/>
      <c r="CX7" s="589"/>
      <c r="CY7" s="590"/>
      <c r="CZ7" s="641">
        <v>13.7</v>
      </c>
      <c r="DA7" s="641"/>
      <c r="DB7" s="641"/>
      <c r="DC7" s="641"/>
      <c r="DD7" s="594">
        <v>12687</v>
      </c>
      <c r="DE7" s="589"/>
      <c r="DF7" s="589"/>
      <c r="DG7" s="589"/>
      <c r="DH7" s="589"/>
      <c r="DI7" s="589"/>
      <c r="DJ7" s="589"/>
      <c r="DK7" s="589"/>
      <c r="DL7" s="589"/>
      <c r="DM7" s="589"/>
      <c r="DN7" s="589"/>
      <c r="DO7" s="589"/>
      <c r="DP7" s="590"/>
      <c r="DQ7" s="594">
        <v>546873</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2527</v>
      </c>
      <c r="S8" s="589"/>
      <c r="T8" s="589"/>
      <c r="U8" s="589"/>
      <c r="V8" s="589"/>
      <c r="W8" s="589"/>
      <c r="X8" s="589"/>
      <c r="Y8" s="590"/>
      <c r="Z8" s="641">
        <v>0.1</v>
      </c>
      <c r="AA8" s="641"/>
      <c r="AB8" s="641"/>
      <c r="AC8" s="641"/>
      <c r="AD8" s="642">
        <v>2527</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12560</v>
      </c>
      <c r="BH8" s="589"/>
      <c r="BI8" s="589"/>
      <c r="BJ8" s="589"/>
      <c r="BK8" s="589"/>
      <c r="BL8" s="589"/>
      <c r="BM8" s="589"/>
      <c r="BN8" s="590"/>
      <c r="BO8" s="641">
        <v>1.5</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1013048</v>
      </c>
      <c r="CS8" s="589"/>
      <c r="CT8" s="589"/>
      <c r="CU8" s="589"/>
      <c r="CV8" s="589"/>
      <c r="CW8" s="589"/>
      <c r="CX8" s="589"/>
      <c r="CY8" s="590"/>
      <c r="CZ8" s="641">
        <v>23.6</v>
      </c>
      <c r="DA8" s="641"/>
      <c r="DB8" s="641"/>
      <c r="DC8" s="641"/>
      <c r="DD8" s="594">
        <v>7602</v>
      </c>
      <c r="DE8" s="589"/>
      <c r="DF8" s="589"/>
      <c r="DG8" s="589"/>
      <c r="DH8" s="589"/>
      <c r="DI8" s="589"/>
      <c r="DJ8" s="589"/>
      <c r="DK8" s="589"/>
      <c r="DL8" s="589"/>
      <c r="DM8" s="589"/>
      <c r="DN8" s="589"/>
      <c r="DO8" s="589"/>
      <c r="DP8" s="590"/>
      <c r="DQ8" s="594">
        <v>579677</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1194</v>
      </c>
      <c r="S9" s="589"/>
      <c r="T9" s="589"/>
      <c r="U9" s="589"/>
      <c r="V9" s="589"/>
      <c r="W9" s="589"/>
      <c r="X9" s="589"/>
      <c r="Y9" s="590"/>
      <c r="Z9" s="641">
        <v>0</v>
      </c>
      <c r="AA9" s="641"/>
      <c r="AB9" s="641"/>
      <c r="AC9" s="641"/>
      <c r="AD9" s="642">
        <v>1194</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230807</v>
      </c>
      <c r="BH9" s="589"/>
      <c r="BI9" s="589"/>
      <c r="BJ9" s="589"/>
      <c r="BK9" s="589"/>
      <c r="BL9" s="589"/>
      <c r="BM9" s="589"/>
      <c r="BN9" s="590"/>
      <c r="BO9" s="641">
        <v>28.1</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278202</v>
      </c>
      <c r="CS9" s="589"/>
      <c r="CT9" s="589"/>
      <c r="CU9" s="589"/>
      <c r="CV9" s="589"/>
      <c r="CW9" s="589"/>
      <c r="CX9" s="589"/>
      <c r="CY9" s="590"/>
      <c r="CZ9" s="641">
        <v>6.5</v>
      </c>
      <c r="DA9" s="641"/>
      <c r="DB9" s="641"/>
      <c r="DC9" s="641"/>
      <c r="DD9" s="594">
        <v>6698</v>
      </c>
      <c r="DE9" s="589"/>
      <c r="DF9" s="589"/>
      <c r="DG9" s="589"/>
      <c r="DH9" s="589"/>
      <c r="DI9" s="589"/>
      <c r="DJ9" s="589"/>
      <c r="DK9" s="589"/>
      <c r="DL9" s="589"/>
      <c r="DM9" s="589"/>
      <c r="DN9" s="589"/>
      <c r="DO9" s="589"/>
      <c r="DP9" s="590"/>
      <c r="DQ9" s="594">
        <v>267418</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89246</v>
      </c>
      <c r="S10" s="589"/>
      <c r="T10" s="589"/>
      <c r="U10" s="589"/>
      <c r="V10" s="589"/>
      <c r="W10" s="589"/>
      <c r="X10" s="589"/>
      <c r="Y10" s="590"/>
      <c r="Z10" s="641">
        <v>2</v>
      </c>
      <c r="AA10" s="641"/>
      <c r="AB10" s="641"/>
      <c r="AC10" s="641"/>
      <c r="AD10" s="642">
        <v>89246</v>
      </c>
      <c r="AE10" s="642"/>
      <c r="AF10" s="642"/>
      <c r="AG10" s="642"/>
      <c r="AH10" s="642"/>
      <c r="AI10" s="642"/>
      <c r="AJ10" s="642"/>
      <c r="AK10" s="642"/>
      <c r="AL10" s="611">
        <v>3.3</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21846</v>
      </c>
      <c r="BH10" s="589"/>
      <c r="BI10" s="589"/>
      <c r="BJ10" s="589"/>
      <c r="BK10" s="589"/>
      <c r="BL10" s="589"/>
      <c r="BM10" s="589"/>
      <c r="BN10" s="590"/>
      <c r="BO10" s="641">
        <v>2.7</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90619</v>
      </c>
      <c r="CS10" s="589"/>
      <c r="CT10" s="589"/>
      <c r="CU10" s="589"/>
      <c r="CV10" s="589"/>
      <c r="CW10" s="589"/>
      <c r="CX10" s="589"/>
      <c r="CY10" s="590"/>
      <c r="CZ10" s="641">
        <v>2.1</v>
      </c>
      <c r="DA10" s="641"/>
      <c r="DB10" s="641"/>
      <c r="DC10" s="641"/>
      <c r="DD10" s="594" t="s">
        <v>112</v>
      </c>
      <c r="DE10" s="589"/>
      <c r="DF10" s="589"/>
      <c r="DG10" s="589"/>
      <c r="DH10" s="589"/>
      <c r="DI10" s="589"/>
      <c r="DJ10" s="589"/>
      <c r="DK10" s="589"/>
      <c r="DL10" s="589"/>
      <c r="DM10" s="589"/>
      <c r="DN10" s="589"/>
      <c r="DO10" s="589"/>
      <c r="DP10" s="590"/>
      <c r="DQ10" s="594">
        <v>870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30772</v>
      </c>
      <c r="BH11" s="589"/>
      <c r="BI11" s="589"/>
      <c r="BJ11" s="589"/>
      <c r="BK11" s="589"/>
      <c r="BL11" s="589"/>
      <c r="BM11" s="589"/>
      <c r="BN11" s="590"/>
      <c r="BO11" s="641">
        <v>3.7</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250977</v>
      </c>
      <c r="CS11" s="589"/>
      <c r="CT11" s="589"/>
      <c r="CU11" s="589"/>
      <c r="CV11" s="589"/>
      <c r="CW11" s="589"/>
      <c r="CX11" s="589"/>
      <c r="CY11" s="590"/>
      <c r="CZ11" s="641">
        <v>5.9</v>
      </c>
      <c r="DA11" s="641"/>
      <c r="DB11" s="641"/>
      <c r="DC11" s="641"/>
      <c r="DD11" s="594">
        <v>31701</v>
      </c>
      <c r="DE11" s="589"/>
      <c r="DF11" s="589"/>
      <c r="DG11" s="589"/>
      <c r="DH11" s="589"/>
      <c r="DI11" s="589"/>
      <c r="DJ11" s="589"/>
      <c r="DK11" s="589"/>
      <c r="DL11" s="589"/>
      <c r="DM11" s="589"/>
      <c r="DN11" s="589"/>
      <c r="DO11" s="589"/>
      <c r="DP11" s="590"/>
      <c r="DQ11" s="594">
        <v>159407</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418199</v>
      </c>
      <c r="BH12" s="589"/>
      <c r="BI12" s="589"/>
      <c r="BJ12" s="589"/>
      <c r="BK12" s="589"/>
      <c r="BL12" s="589"/>
      <c r="BM12" s="589"/>
      <c r="BN12" s="590"/>
      <c r="BO12" s="641">
        <v>50.9</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218081</v>
      </c>
      <c r="CS12" s="589"/>
      <c r="CT12" s="589"/>
      <c r="CU12" s="589"/>
      <c r="CV12" s="589"/>
      <c r="CW12" s="589"/>
      <c r="CX12" s="589"/>
      <c r="CY12" s="590"/>
      <c r="CZ12" s="641">
        <v>5.0999999999999996</v>
      </c>
      <c r="DA12" s="641"/>
      <c r="DB12" s="641"/>
      <c r="DC12" s="641"/>
      <c r="DD12" s="594">
        <v>107594</v>
      </c>
      <c r="DE12" s="589"/>
      <c r="DF12" s="589"/>
      <c r="DG12" s="589"/>
      <c r="DH12" s="589"/>
      <c r="DI12" s="589"/>
      <c r="DJ12" s="589"/>
      <c r="DK12" s="589"/>
      <c r="DL12" s="589"/>
      <c r="DM12" s="589"/>
      <c r="DN12" s="589"/>
      <c r="DO12" s="589"/>
      <c r="DP12" s="590"/>
      <c r="DQ12" s="594">
        <v>139773</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6944</v>
      </c>
      <c r="S13" s="589"/>
      <c r="T13" s="589"/>
      <c r="U13" s="589"/>
      <c r="V13" s="589"/>
      <c r="W13" s="589"/>
      <c r="X13" s="589"/>
      <c r="Y13" s="590"/>
      <c r="Z13" s="641">
        <v>0.2</v>
      </c>
      <c r="AA13" s="641"/>
      <c r="AB13" s="641"/>
      <c r="AC13" s="641"/>
      <c r="AD13" s="642">
        <v>6944</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417359</v>
      </c>
      <c r="BH13" s="589"/>
      <c r="BI13" s="589"/>
      <c r="BJ13" s="589"/>
      <c r="BK13" s="589"/>
      <c r="BL13" s="589"/>
      <c r="BM13" s="589"/>
      <c r="BN13" s="590"/>
      <c r="BO13" s="641">
        <v>50.8</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477537</v>
      </c>
      <c r="CS13" s="589"/>
      <c r="CT13" s="589"/>
      <c r="CU13" s="589"/>
      <c r="CV13" s="589"/>
      <c r="CW13" s="589"/>
      <c r="CX13" s="589"/>
      <c r="CY13" s="590"/>
      <c r="CZ13" s="641">
        <v>11.1</v>
      </c>
      <c r="DA13" s="641"/>
      <c r="DB13" s="641"/>
      <c r="DC13" s="641"/>
      <c r="DD13" s="594">
        <v>215366</v>
      </c>
      <c r="DE13" s="589"/>
      <c r="DF13" s="589"/>
      <c r="DG13" s="589"/>
      <c r="DH13" s="589"/>
      <c r="DI13" s="589"/>
      <c r="DJ13" s="589"/>
      <c r="DK13" s="589"/>
      <c r="DL13" s="589"/>
      <c r="DM13" s="589"/>
      <c r="DN13" s="589"/>
      <c r="DO13" s="589"/>
      <c r="DP13" s="590"/>
      <c r="DQ13" s="594">
        <v>304753</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23063</v>
      </c>
      <c r="BH14" s="589"/>
      <c r="BI14" s="589"/>
      <c r="BJ14" s="589"/>
      <c r="BK14" s="589"/>
      <c r="BL14" s="589"/>
      <c r="BM14" s="589"/>
      <c r="BN14" s="590"/>
      <c r="BO14" s="641">
        <v>2.8</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158615</v>
      </c>
      <c r="CS14" s="589"/>
      <c r="CT14" s="589"/>
      <c r="CU14" s="589"/>
      <c r="CV14" s="589"/>
      <c r="CW14" s="589"/>
      <c r="CX14" s="589"/>
      <c r="CY14" s="590"/>
      <c r="CZ14" s="641">
        <v>3.7</v>
      </c>
      <c r="DA14" s="641"/>
      <c r="DB14" s="641"/>
      <c r="DC14" s="641"/>
      <c r="DD14" s="594">
        <v>1267</v>
      </c>
      <c r="DE14" s="589"/>
      <c r="DF14" s="589"/>
      <c r="DG14" s="589"/>
      <c r="DH14" s="589"/>
      <c r="DI14" s="589"/>
      <c r="DJ14" s="589"/>
      <c r="DK14" s="589"/>
      <c r="DL14" s="589"/>
      <c r="DM14" s="589"/>
      <c r="DN14" s="589"/>
      <c r="DO14" s="589"/>
      <c r="DP14" s="590"/>
      <c r="DQ14" s="594">
        <v>158615</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2067</v>
      </c>
      <c r="S15" s="589"/>
      <c r="T15" s="589"/>
      <c r="U15" s="589"/>
      <c r="V15" s="589"/>
      <c r="W15" s="589"/>
      <c r="X15" s="589"/>
      <c r="Y15" s="590"/>
      <c r="Z15" s="641">
        <v>0</v>
      </c>
      <c r="AA15" s="641"/>
      <c r="AB15" s="641"/>
      <c r="AC15" s="641"/>
      <c r="AD15" s="642">
        <v>2067</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73984</v>
      </c>
      <c r="BH15" s="589"/>
      <c r="BI15" s="589"/>
      <c r="BJ15" s="589"/>
      <c r="BK15" s="589"/>
      <c r="BL15" s="589"/>
      <c r="BM15" s="589"/>
      <c r="BN15" s="590"/>
      <c r="BO15" s="641">
        <v>9</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550278</v>
      </c>
      <c r="CS15" s="589"/>
      <c r="CT15" s="589"/>
      <c r="CU15" s="589"/>
      <c r="CV15" s="589"/>
      <c r="CW15" s="589"/>
      <c r="CX15" s="589"/>
      <c r="CY15" s="590"/>
      <c r="CZ15" s="641">
        <v>12.8</v>
      </c>
      <c r="DA15" s="641"/>
      <c r="DB15" s="641"/>
      <c r="DC15" s="641"/>
      <c r="DD15" s="594">
        <v>132429</v>
      </c>
      <c r="DE15" s="589"/>
      <c r="DF15" s="589"/>
      <c r="DG15" s="589"/>
      <c r="DH15" s="589"/>
      <c r="DI15" s="589"/>
      <c r="DJ15" s="589"/>
      <c r="DK15" s="589"/>
      <c r="DL15" s="589"/>
      <c r="DM15" s="589"/>
      <c r="DN15" s="589"/>
      <c r="DO15" s="589"/>
      <c r="DP15" s="590"/>
      <c r="DQ15" s="594">
        <v>486875</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1924715</v>
      </c>
      <c r="S16" s="589"/>
      <c r="T16" s="589"/>
      <c r="U16" s="589"/>
      <c r="V16" s="589"/>
      <c r="W16" s="589"/>
      <c r="X16" s="589"/>
      <c r="Y16" s="590"/>
      <c r="Z16" s="641">
        <v>43.5</v>
      </c>
      <c r="AA16" s="641"/>
      <c r="AB16" s="641"/>
      <c r="AC16" s="641"/>
      <c r="AD16" s="642">
        <v>1719179</v>
      </c>
      <c r="AE16" s="642"/>
      <c r="AF16" s="642"/>
      <c r="AG16" s="642"/>
      <c r="AH16" s="642"/>
      <c r="AI16" s="642"/>
      <c r="AJ16" s="642"/>
      <c r="AK16" s="642"/>
      <c r="AL16" s="611">
        <v>63.2</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75918</v>
      </c>
      <c r="CS16" s="589"/>
      <c r="CT16" s="589"/>
      <c r="CU16" s="589"/>
      <c r="CV16" s="589"/>
      <c r="CW16" s="589"/>
      <c r="CX16" s="589"/>
      <c r="CY16" s="590"/>
      <c r="CZ16" s="641">
        <v>1.8</v>
      </c>
      <c r="DA16" s="641"/>
      <c r="DB16" s="641"/>
      <c r="DC16" s="641"/>
      <c r="DD16" s="594" t="s">
        <v>112</v>
      </c>
      <c r="DE16" s="589"/>
      <c r="DF16" s="589"/>
      <c r="DG16" s="589"/>
      <c r="DH16" s="589"/>
      <c r="DI16" s="589"/>
      <c r="DJ16" s="589"/>
      <c r="DK16" s="589"/>
      <c r="DL16" s="589"/>
      <c r="DM16" s="589"/>
      <c r="DN16" s="589"/>
      <c r="DO16" s="589"/>
      <c r="DP16" s="590"/>
      <c r="DQ16" s="594">
        <v>12815</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1719179</v>
      </c>
      <c r="S17" s="589"/>
      <c r="T17" s="589"/>
      <c r="U17" s="589"/>
      <c r="V17" s="589"/>
      <c r="W17" s="589"/>
      <c r="X17" s="589"/>
      <c r="Y17" s="590"/>
      <c r="Z17" s="641">
        <v>38.799999999999997</v>
      </c>
      <c r="AA17" s="641"/>
      <c r="AB17" s="641"/>
      <c r="AC17" s="641"/>
      <c r="AD17" s="642">
        <v>1719179</v>
      </c>
      <c r="AE17" s="642"/>
      <c r="AF17" s="642"/>
      <c r="AG17" s="642"/>
      <c r="AH17" s="642"/>
      <c r="AI17" s="642"/>
      <c r="AJ17" s="642"/>
      <c r="AK17" s="642"/>
      <c r="AL17" s="611">
        <v>63.2</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501927</v>
      </c>
      <c r="CS17" s="589"/>
      <c r="CT17" s="589"/>
      <c r="CU17" s="589"/>
      <c r="CV17" s="589"/>
      <c r="CW17" s="589"/>
      <c r="CX17" s="589"/>
      <c r="CY17" s="590"/>
      <c r="CZ17" s="641">
        <v>11.7</v>
      </c>
      <c r="DA17" s="641"/>
      <c r="DB17" s="641"/>
      <c r="DC17" s="641"/>
      <c r="DD17" s="594" t="s">
        <v>112</v>
      </c>
      <c r="DE17" s="589"/>
      <c r="DF17" s="589"/>
      <c r="DG17" s="589"/>
      <c r="DH17" s="589"/>
      <c r="DI17" s="589"/>
      <c r="DJ17" s="589"/>
      <c r="DK17" s="589"/>
      <c r="DL17" s="589"/>
      <c r="DM17" s="589"/>
      <c r="DN17" s="589"/>
      <c r="DO17" s="589"/>
      <c r="DP17" s="590"/>
      <c r="DQ17" s="594">
        <v>479032</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178668</v>
      </c>
      <c r="S18" s="589"/>
      <c r="T18" s="589"/>
      <c r="U18" s="589"/>
      <c r="V18" s="589"/>
      <c r="W18" s="589"/>
      <c r="X18" s="589"/>
      <c r="Y18" s="590"/>
      <c r="Z18" s="641">
        <v>4</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26868</v>
      </c>
      <c r="S19" s="589"/>
      <c r="T19" s="589"/>
      <c r="U19" s="589"/>
      <c r="V19" s="589"/>
      <c r="W19" s="589"/>
      <c r="X19" s="589"/>
      <c r="Y19" s="590"/>
      <c r="Z19" s="641">
        <v>0.6</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10583</v>
      </c>
      <c r="BH19" s="589"/>
      <c r="BI19" s="589"/>
      <c r="BJ19" s="589"/>
      <c r="BK19" s="589"/>
      <c r="BL19" s="589"/>
      <c r="BM19" s="589"/>
      <c r="BN19" s="590"/>
      <c r="BO19" s="641">
        <v>1.3</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2908540</v>
      </c>
      <c r="S20" s="589"/>
      <c r="T20" s="589"/>
      <c r="U20" s="589"/>
      <c r="V20" s="589"/>
      <c r="W20" s="589"/>
      <c r="X20" s="589"/>
      <c r="Y20" s="590"/>
      <c r="Z20" s="641">
        <v>65.7</v>
      </c>
      <c r="AA20" s="641"/>
      <c r="AB20" s="641"/>
      <c r="AC20" s="641"/>
      <c r="AD20" s="642">
        <v>2703004</v>
      </c>
      <c r="AE20" s="642"/>
      <c r="AF20" s="642"/>
      <c r="AG20" s="642"/>
      <c r="AH20" s="642"/>
      <c r="AI20" s="642"/>
      <c r="AJ20" s="642"/>
      <c r="AK20" s="642"/>
      <c r="AL20" s="611">
        <v>99.3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10583</v>
      </c>
      <c r="BH20" s="589"/>
      <c r="BI20" s="589"/>
      <c r="BJ20" s="589"/>
      <c r="BK20" s="589"/>
      <c r="BL20" s="589"/>
      <c r="BM20" s="589"/>
      <c r="BN20" s="590"/>
      <c r="BO20" s="641">
        <v>1.3</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4285932</v>
      </c>
      <c r="CS20" s="589"/>
      <c r="CT20" s="589"/>
      <c r="CU20" s="589"/>
      <c r="CV20" s="589"/>
      <c r="CW20" s="589"/>
      <c r="CX20" s="589"/>
      <c r="CY20" s="590"/>
      <c r="CZ20" s="641">
        <v>100</v>
      </c>
      <c r="DA20" s="641"/>
      <c r="DB20" s="641"/>
      <c r="DC20" s="641"/>
      <c r="DD20" s="594">
        <v>526576</v>
      </c>
      <c r="DE20" s="589"/>
      <c r="DF20" s="589"/>
      <c r="DG20" s="589"/>
      <c r="DH20" s="589"/>
      <c r="DI20" s="589"/>
      <c r="DJ20" s="589"/>
      <c r="DK20" s="589"/>
      <c r="DL20" s="589"/>
      <c r="DM20" s="589"/>
      <c r="DN20" s="589"/>
      <c r="DO20" s="589"/>
      <c r="DP20" s="590"/>
      <c r="DQ20" s="594">
        <v>3219868</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1611</v>
      </c>
      <c r="S21" s="589"/>
      <c r="T21" s="589"/>
      <c r="U21" s="589"/>
      <c r="V21" s="589"/>
      <c r="W21" s="589"/>
      <c r="X21" s="589"/>
      <c r="Y21" s="590"/>
      <c r="Z21" s="641">
        <v>0</v>
      </c>
      <c r="AA21" s="641"/>
      <c r="AB21" s="641"/>
      <c r="AC21" s="641"/>
      <c r="AD21" s="642">
        <v>1611</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10583</v>
      </c>
      <c r="BH21" s="589"/>
      <c r="BI21" s="589"/>
      <c r="BJ21" s="589"/>
      <c r="BK21" s="589"/>
      <c r="BL21" s="589"/>
      <c r="BM21" s="589"/>
      <c r="BN21" s="590"/>
      <c r="BO21" s="641">
        <v>1.3</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20700</v>
      </c>
      <c r="S22" s="589"/>
      <c r="T22" s="589"/>
      <c r="U22" s="589"/>
      <c r="V22" s="589"/>
      <c r="W22" s="589"/>
      <c r="X22" s="589"/>
      <c r="Y22" s="590"/>
      <c r="Z22" s="641">
        <v>0.5</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102819</v>
      </c>
      <c r="S23" s="589"/>
      <c r="T23" s="589"/>
      <c r="U23" s="589"/>
      <c r="V23" s="589"/>
      <c r="W23" s="589"/>
      <c r="X23" s="589"/>
      <c r="Y23" s="590"/>
      <c r="Z23" s="641">
        <v>2.2999999999999998</v>
      </c>
      <c r="AA23" s="641"/>
      <c r="AB23" s="641"/>
      <c r="AC23" s="641"/>
      <c r="AD23" s="642">
        <v>1368</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4885</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1884064</v>
      </c>
      <c r="CS24" s="639"/>
      <c r="CT24" s="639"/>
      <c r="CU24" s="639"/>
      <c r="CV24" s="639"/>
      <c r="CW24" s="639"/>
      <c r="CX24" s="639"/>
      <c r="CY24" s="686"/>
      <c r="CZ24" s="690">
        <v>44</v>
      </c>
      <c r="DA24" s="691"/>
      <c r="DB24" s="691"/>
      <c r="DC24" s="692"/>
      <c r="DD24" s="685">
        <v>1520718</v>
      </c>
      <c r="DE24" s="639"/>
      <c r="DF24" s="639"/>
      <c r="DG24" s="639"/>
      <c r="DH24" s="639"/>
      <c r="DI24" s="639"/>
      <c r="DJ24" s="639"/>
      <c r="DK24" s="686"/>
      <c r="DL24" s="685">
        <v>1492248</v>
      </c>
      <c r="DM24" s="639"/>
      <c r="DN24" s="639"/>
      <c r="DO24" s="639"/>
      <c r="DP24" s="639"/>
      <c r="DQ24" s="639"/>
      <c r="DR24" s="639"/>
      <c r="DS24" s="639"/>
      <c r="DT24" s="639"/>
      <c r="DU24" s="639"/>
      <c r="DV24" s="686"/>
      <c r="DW24" s="687">
        <v>51.7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373290</v>
      </c>
      <c r="S25" s="589"/>
      <c r="T25" s="589"/>
      <c r="U25" s="589"/>
      <c r="V25" s="589"/>
      <c r="W25" s="589"/>
      <c r="X25" s="589"/>
      <c r="Y25" s="590"/>
      <c r="Z25" s="641">
        <v>8.4</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916490</v>
      </c>
      <c r="CS25" s="607"/>
      <c r="CT25" s="607"/>
      <c r="CU25" s="607"/>
      <c r="CV25" s="607"/>
      <c r="CW25" s="607"/>
      <c r="CX25" s="607"/>
      <c r="CY25" s="608"/>
      <c r="CZ25" s="591">
        <v>21.4</v>
      </c>
      <c r="DA25" s="609"/>
      <c r="DB25" s="609"/>
      <c r="DC25" s="610"/>
      <c r="DD25" s="594">
        <v>874613</v>
      </c>
      <c r="DE25" s="607"/>
      <c r="DF25" s="607"/>
      <c r="DG25" s="607"/>
      <c r="DH25" s="607"/>
      <c r="DI25" s="607"/>
      <c r="DJ25" s="607"/>
      <c r="DK25" s="608"/>
      <c r="DL25" s="594">
        <v>871159</v>
      </c>
      <c r="DM25" s="607"/>
      <c r="DN25" s="607"/>
      <c r="DO25" s="607"/>
      <c r="DP25" s="607"/>
      <c r="DQ25" s="607"/>
      <c r="DR25" s="607"/>
      <c r="DS25" s="607"/>
      <c r="DT25" s="607"/>
      <c r="DU25" s="607"/>
      <c r="DV25" s="608"/>
      <c r="DW25" s="611">
        <v>30.2</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586722</v>
      </c>
      <c r="CS26" s="589"/>
      <c r="CT26" s="589"/>
      <c r="CU26" s="589"/>
      <c r="CV26" s="589"/>
      <c r="CW26" s="589"/>
      <c r="CX26" s="589"/>
      <c r="CY26" s="590"/>
      <c r="CZ26" s="591">
        <v>13.7</v>
      </c>
      <c r="DA26" s="609"/>
      <c r="DB26" s="609"/>
      <c r="DC26" s="610"/>
      <c r="DD26" s="594">
        <v>549977</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350310</v>
      </c>
      <c r="S27" s="589"/>
      <c r="T27" s="589"/>
      <c r="U27" s="589"/>
      <c r="V27" s="589"/>
      <c r="W27" s="589"/>
      <c r="X27" s="589"/>
      <c r="Y27" s="590"/>
      <c r="Z27" s="641">
        <v>7.9</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821814</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465647</v>
      </c>
      <c r="CS27" s="607"/>
      <c r="CT27" s="607"/>
      <c r="CU27" s="607"/>
      <c r="CV27" s="607"/>
      <c r="CW27" s="607"/>
      <c r="CX27" s="607"/>
      <c r="CY27" s="608"/>
      <c r="CZ27" s="591">
        <v>10.9</v>
      </c>
      <c r="DA27" s="609"/>
      <c r="DB27" s="609"/>
      <c r="DC27" s="610"/>
      <c r="DD27" s="594">
        <v>167073</v>
      </c>
      <c r="DE27" s="607"/>
      <c r="DF27" s="607"/>
      <c r="DG27" s="607"/>
      <c r="DH27" s="607"/>
      <c r="DI27" s="607"/>
      <c r="DJ27" s="607"/>
      <c r="DK27" s="608"/>
      <c r="DL27" s="594">
        <v>142057</v>
      </c>
      <c r="DM27" s="607"/>
      <c r="DN27" s="607"/>
      <c r="DO27" s="607"/>
      <c r="DP27" s="607"/>
      <c r="DQ27" s="607"/>
      <c r="DR27" s="607"/>
      <c r="DS27" s="607"/>
      <c r="DT27" s="607"/>
      <c r="DU27" s="607"/>
      <c r="DV27" s="608"/>
      <c r="DW27" s="611">
        <v>4.9000000000000004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119253</v>
      </c>
      <c r="S28" s="589"/>
      <c r="T28" s="589"/>
      <c r="U28" s="589"/>
      <c r="V28" s="589"/>
      <c r="W28" s="589"/>
      <c r="X28" s="589"/>
      <c r="Y28" s="590"/>
      <c r="Z28" s="641">
        <v>2.7</v>
      </c>
      <c r="AA28" s="641"/>
      <c r="AB28" s="641"/>
      <c r="AC28" s="641"/>
      <c r="AD28" s="642">
        <v>15216</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501927</v>
      </c>
      <c r="CS28" s="589"/>
      <c r="CT28" s="589"/>
      <c r="CU28" s="589"/>
      <c r="CV28" s="589"/>
      <c r="CW28" s="589"/>
      <c r="CX28" s="589"/>
      <c r="CY28" s="590"/>
      <c r="CZ28" s="591">
        <v>11.7</v>
      </c>
      <c r="DA28" s="609"/>
      <c r="DB28" s="609"/>
      <c r="DC28" s="610"/>
      <c r="DD28" s="594">
        <v>479032</v>
      </c>
      <c r="DE28" s="589"/>
      <c r="DF28" s="589"/>
      <c r="DG28" s="589"/>
      <c r="DH28" s="589"/>
      <c r="DI28" s="589"/>
      <c r="DJ28" s="589"/>
      <c r="DK28" s="590"/>
      <c r="DL28" s="594">
        <v>479032</v>
      </c>
      <c r="DM28" s="589"/>
      <c r="DN28" s="589"/>
      <c r="DO28" s="589"/>
      <c r="DP28" s="589"/>
      <c r="DQ28" s="589"/>
      <c r="DR28" s="589"/>
      <c r="DS28" s="589"/>
      <c r="DT28" s="589"/>
      <c r="DU28" s="589"/>
      <c r="DV28" s="590"/>
      <c r="DW28" s="611">
        <v>16.600000000000001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2935</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501891</v>
      </c>
      <c r="CS29" s="607"/>
      <c r="CT29" s="607"/>
      <c r="CU29" s="607"/>
      <c r="CV29" s="607"/>
      <c r="CW29" s="607"/>
      <c r="CX29" s="607"/>
      <c r="CY29" s="608"/>
      <c r="CZ29" s="591">
        <v>11.7</v>
      </c>
      <c r="DA29" s="609"/>
      <c r="DB29" s="609"/>
      <c r="DC29" s="610"/>
      <c r="DD29" s="594">
        <v>478996</v>
      </c>
      <c r="DE29" s="607"/>
      <c r="DF29" s="607"/>
      <c r="DG29" s="607"/>
      <c r="DH29" s="607"/>
      <c r="DI29" s="607"/>
      <c r="DJ29" s="607"/>
      <c r="DK29" s="608"/>
      <c r="DL29" s="594">
        <v>478996</v>
      </c>
      <c r="DM29" s="607"/>
      <c r="DN29" s="607"/>
      <c r="DO29" s="607"/>
      <c r="DP29" s="607"/>
      <c r="DQ29" s="607"/>
      <c r="DR29" s="607"/>
      <c r="DS29" s="607"/>
      <c r="DT29" s="607"/>
      <c r="DU29" s="607"/>
      <c r="DV29" s="608"/>
      <c r="DW29" s="611">
        <v>16.600000000000001</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38520</v>
      </c>
      <c r="S30" s="589"/>
      <c r="T30" s="589"/>
      <c r="U30" s="589"/>
      <c r="V30" s="589"/>
      <c r="W30" s="589"/>
      <c r="X30" s="589"/>
      <c r="Y30" s="590"/>
      <c r="Z30" s="641">
        <v>0.9</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98.9</v>
      </c>
      <c r="BH30" s="655"/>
      <c r="BI30" s="655"/>
      <c r="BJ30" s="655"/>
      <c r="BK30" s="655"/>
      <c r="BL30" s="655"/>
      <c r="BM30" s="656">
        <v>96.1</v>
      </c>
      <c r="BN30" s="655"/>
      <c r="BO30" s="655"/>
      <c r="BP30" s="655"/>
      <c r="BQ30" s="657"/>
      <c r="BR30" s="654">
        <v>98.8</v>
      </c>
      <c r="BS30" s="655"/>
      <c r="BT30" s="655"/>
      <c r="BU30" s="655"/>
      <c r="BV30" s="655"/>
      <c r="BW30" s="655"/>
      <c r="BX30" s="656">
        <v>96</v>
      </c>
      <c r="BY30" s="655"/>
      <c r="BZ30" s="655"/>
      <c r="CA30" s="655"/>
      <c r="CB30" s="657"/>
      <c r="CD30" s="660"/>
      <c r="CE30" s="661"/>
      <c r="CF30" s="625" t="s">
        <v>292</v>
      </c>
      <c r="CG30" s="622"/>
      <c r="CH30" s="622"/>
      <c r="CI30" s="622"/>
      <c r="CJ30" s="622"/>
      <c r="CK30" s="622"/>
      <c r="CL30" s="622"/>
      <c r="CM30" s="622"/>
      <c r="CN30" s="622"/>
      <c r="CO30" s="622"/>
      <c r="CP30" s="622"/>
      <c r="CQ30" s="623"/>
      <c r="CR30" s="588">
        <v>431085</v>
      </c>
      <c r="CS30" s="589"/>
      <c r="CT30" s="589"/>
      <c r="CU30" s="589"/>
      <c r="CV30" s="589"/>
      <c r="CW30" s="589"/>
      <c r="CX30" s="589"/>
      <c r="CY30" s="590"/>
      <c r="CZ30" s="591">
        <v>10.1</v>
      </c>
      <c r="DA30" s="609"/>
      <c r="DB30" s="609"/>
      <c r="DC30" s="610"/>
      <c r="DD30" s="594">
        <v>408190</v>
      </c>
      <c r="DE30" s="589"/>
      <c r="DF30" s="589"/>
      <c r="DG30" s="589"/>
      <c r="DH30" s="589"/>
      <c r="DI30" s="589"/>
      <c r="DJ30" s="589"/>
      <c r="DK30" s="590"/>
      <c r="DL30" s="594">
        <v>408190</v>
      </c>
      <c r="DM30" s="589"/>
      <c r="DN30" s="589"/>
      <c r="DO30" s="589"/>
      <c r="DP30" s="589"/>
      <c r="DQ30" s="589"/>
      <c r="DR30" s="589"/>
      <c r="DS30" s="589"/>
      <c r="DT30" s="589"/>
      <c r="DU30" s="589"/>
      <c r="DV30" s="590"/>
      <c r="DW30" s="611">
        <v>14.1</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148992</v>
      </c>
      <c r="S31" s="589"/>
      <c r="T31" s="589"/>
      <c r="U31" s="589"/>
      <c r="V31" s="589"/>
      <c r="W31" s="589"/>
      <c r="X31" s="589"/>
      <c r="Y31" s="590"/>
      <c r="Z31" s="641">
        <v>3.4</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98.8</v>
      </c>
      <c r="BH31" s="607"/>
      <c r="BI31" s="607"/>
      <c r="BJ31" s="607"/>
      <c r="BK31" s="607"/>
      <c r="BL31" s="607"/>
      <c r="BM31" s="643">
        <v>95.8</v>
      </c>
      <c r="BN31" s="653"/>
      <c r="BO31" s="653"/>
      <c r="BP31" s="653"/>
      <c r="BQ31" s="617"/>
      <c r="BR31" s="652">
        <v>98.6</v>
      </c>
      <c r="BS31" s="607"/>
      <c r="BT31" s="607"/>
      <c r="BU31" s="607"/>
      <c r="BV31" s="607"/>
      <c r="BW31" s="607"/>
      <c r="BX31" s="643">
        <v>95.7</v>
      </c>
      <c r="BY31" s="653"/>
      <c r="BZ31" s="653"/>
      <c r="CA31" s="653"/>
      <c r="CB31" s="617"/>
      <c r="CD31" s="660"/>
      <c r="CE31" s="661"/>
      <c r="CF31" s="625" t="s">
        <v>296</v>
      </c>
      <c r="CG31" s="622"/>
      <c r="CH31" s="622"/>
      <c r="CI31" s="622"/>
      <c r="CJ31" s="622"/>
      <c r="CK31" s="622"/>
      <c r="CL31" s="622"/>
      <c r="CM31" s="622"/>
      <c r="CN31" s="622"/>
      <c r="CO31" s="622"/>
      <c r="CP31" s="622"/>
      <c r="CQ31" s="623"/>
      <c r="CR31" s="588">
        <v>70806</v>
      </c>
      <c r="CS31" s="607"/>
      <c r="CT31" s="607"/>
      <c r="CU31" s="607"/>
      <c r="CV31" s="607"/>
      <c r="CW31" s="607"/>
      <c r="CX31" s="607"/>
      <c r="CY31" s="608"/>
      <c r="CZ31" s="591">
        <v>1.7</v>
      </c>
      <c r="DA31" s="609"/>
      <c r="DB31" s="609"/>
      <c r="DC31" s="610"/>
      <c r="DD31" s="594">
        <v>70806</v>
      </c>
      <c r="DE31" s="607"/>
      <c r="DF31" s="607"/>
      <c r="DG31" s="607"/>
      <c r="DH31" s="607"/>
      <c r="DI31" s="607"/>
      <c r="DJ31" s="607"/>
      <c r="DK31" s="608"/>
      <c r="DL31" s="594">
        <v>70806</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71134</v>
      </c>
      <c r="S32" s="589"/>
      <c r="T32" s="589"/>
      <c r="U32" s="589"/>
      <c r="V32" s="589"/>
      <c r="W32" s="589"/>
      <c r="X32" s="589"/>
      <c r="Y32" s="590"/>
      <c r="Z32" s="641">
        <v>1.6</v>
      </c>
      <c r="AA32" s="641"/>
      <c r="AB32" s="641"/>
      <c r="AC32" s="641"/>
      <c r="AD32" s="642">
        <v>834</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98.9</v>
      </c>
      <c r="BH32" s="573"/>
      <c r="BI32" s="573"/>
      <c r="BJ32" s="573"/>
      <c r="BK32" s="573"/>
      <c r="BL32" s="573"/>
      <c r="BM32" s="636">
        <v>95.6</v>
      </c>
      <c r="BN32" s="573"/>
      <c r="BO32" s="573"/>
      <c r="BP32" s="573"/>
      <c r="BQ32" s="630"/>
      <c r="BR32" s="651">
        <v>98.7</v>
      </c>
      <c r="BS32" s="573"/>
      <c r="BT32" s="573"/>
      <c r="BU32" s="573"/>
      <c r="BV32" s="573"/>
      <c r="BW32" s="573"/>
      <c r="BX32" s="636">
        <v>95.5</v>
      </c>
      <c r="BY32" s="573"/>
      <c r="BZ32" s="573"/>
      <c r="CA32" s="573"/>
      <c r="CB32" s="630"/>
      <c r="CD32" s="662"/>
      <c r="CE32" s="663"/>
      <c r="CF32" s="625" t="s">
        <v>299</v>
      </c>
      <c r="CG32" s="622"/>
      <c r="CH32" s="622"/>
      <c r="CI32" s="622"/>
      <c r="CJ32" s="622"/>
      <c r="CK32" s="622"/>
      <c r="CL32" s="622"/>
      <c r="CM32" s="622"/>
      <c r="CN32" s="622"/>
      <c r="CO32" s="622"/>
      <c r="CP32" s="622"/>
      <c r="CQ32" s="623"/>
      <c r="CR32" s="588">
        <v>36</v>
      </c>
      <c r="CS32" s="589"/>
      <c r="CT32" s="589"/>
      <c r="CU32" s="589"/>
      <c r="CV32" s="589"/>
      <c r="CW32" s="589"/>
      <c r="CX32" s="589"/>
      <c r="CY32" s="590"/>
      <c r="CZ32" s="591">
        <v>0</v>
      </c>
      <c r="DA32" s="609"/>
      <c r="DB32" s="609"/>
      <c r="DC32" s="610"/>
      <c r="DD32" s="594">
        <v>36</v>
      </c>
      <c r="DE32" s="589"/>
      <c r="DF32" s="589"/>
      <c r="DG32" s="589"/>
      <c r="DH32" s="589"/>
      <c r="DI32" s="589"/>
      <c r="DJ32" s="589"/>
      <c r="DK32" s="590"/>
      <c r="DL32" s="594">
        <v>36</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284500</v>
      </c>
      <c r="S33" s="589"/>
      <c r="T33" s="589"/>
      <c r="U33" s="589"/>
      <c r="V33" s="589"/>
      <c r="W33" s="589"/>
      <c r="X33" s="589"/>
      <c r="Y33" s="590"/>
      <c r="Z33" s="641">
        <v>6.4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1799374</v>
      </c>
      <c r="CS33" s="607"/>
      <c r="CT33" s="607"/>
      <c r="CU33" s="607"/>
      <c r="CV33" s="607"/>
      <c r="CW33" s="607"/>
      <c r="CX33" s="607"/>
      <c r="CY33" s="608"/>
      <c r="CZ33" s="591">
        <v>42</v>
      </c>
      <c r="DA33" s="609"/>
      <c r="DB33" s="609"/>
      <c r="DC33" s="610"/>
      <c r="DD33" s="594">
        <v>1394772</v>
      </c>
      <c r="DE33" s="607"/>
      <c r="DF33" s="607"/>
      <c r="DG33" s="607"/>
      <c r="DH33" s="607"/>
      <c r="DI33" s="607"/>
      <c r="DJ33" s="607"/>
      <c r="DK33" s="608"/>
      <c r="DL33" s="594">
        <v>1086515</v>
      </c>
      <c r="DM33" s="607"/>
      <c r="DN33" s="607"/>
      <c r="DO33" s="607"/>
      <c r="DP33" s="607"/>
      <c r="DQ33" s="607"/>
      <c r="DR33" s="607"/>
      <c r="DS33" s="607"/>
      <c r="DT33" s="607"/>
      <c r="DU33" s="607"/>
      <c r="DV33" s="608"/>
      <c r="DW33" s="611">
        <v>37.700000000000003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590574</v>
      </c>
      <c r="CS34" s="589"/>
      <c r="CT34" s="589"/>
      <c r="CU34" s="589"/>
      <c r="CV34" s="589"/>
      <c r="CW34" s="589"/>
      <c r="CX34" s="589"/>
      <c r="CY34" s="590"/>
      <c r="CZ34" s="591">
        <v>13.8</v>
      </c>
      <c r="DA34" s="609"/>
      <c r="DB34" s="609"/>
      <c r="DC34" s="610"/>
      <c r="DD34" s="594">
        <v>353184</v>
      </c>
      <c r="DE34" s="589"/>
      <c r="DF34" s="589"/>
      <c r="DG34" s="589"/>
      <c r="DH34" s="589"/>
      <c r="DI34" s="589"/>
      <c r="DJ34" s="589"/>
      <c r="DK34" s="590"/>
      <c r="DL34" s="594">
        <v>272972</v>
      </c>
      <c r="DM34" s="589"/>
      <c r="DN34" s="589"/>
      <c r="DO34" s="589"/>
      <c r="DP34" s="589"/>
      <c r="DQ34" s="589"/>
      <c r="DR34" s="589"/>
      <c r="DS34" s="589"/>
      <c r="DT34" s="589"/>
      <c r="DU34" s="589"/>
      <c r="DV34" s="590"/>
      <c r="DW34" s="611">
        <v>9.5</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163700</v>
      </c>
      <c r="S35" s="589"/>
      <c r="T35" s="589"/>
      <c r="U35" s="589"/>
      <c r="V35" s="589"/>
      <c r="W35" s="589"/>
      <c r="X35" s="589"/>
      <c r="Y35" s="590"/>
      <c r="Z35" s="641">
        <v>3.7</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395636</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94292</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80973</v>
      </c>
      <c r="CS35" s="607"/>
      <c r="CT35" s="607"/>
      <c r="CU35" s="607"/>
      <c r="CV35" s="607"/>
      <c r="CW35" s="607"/>
      <c r="CX35" s="607"/>
      <c r="CY35" s="608"/>
      <c r="CZ35" s="591">
        <v>1.9</v>
      </c>
      <c r="DA35" s="609"/>
      <c r="DB35" s="609"/>
      <c r="DC35" s="610"/>
      <c r="DD35" s="594">
        <v>64931</v>
      </c>
      <c r="DE35" s="607"/>
      <c r="DF35" s="607"/>
      <c r="DG35" s="607"/>
      <c r="DH35" s="607"/>
      <c r="DI35" s="607"/>
      <c r="DJ35" s="607"/>
      <c r="DK35" s="608"/>
      <c r="DL35" s="594">
        <v>37563</v>
      </c>
      <c r="DM35" s="607"/>
      <c r="DN35" s="607"/>
      <c r="DO35" s="607"/>
      <c r="DP35" s="607"/>
      <c r="DQ35" s="607"/>
      <c r="DR35" s="607"/>
      <c r="DS35" s="607"/>
      <c r="DT35" s="607"/>
      <c r="DU35" s="607"/>
      <c r="DV35" s="608"/>
      <c r="DW35" s="611">
        <v>1.3</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4427489</v>
      </c>
      <c r="S36" s="629"/>
      <c r="T36" s="629"/>
      <c r="U36" s="629"/>
      <c r="V36" s="629"/>
      <c r="W36" s="629"/>
      <c r="X36" s="629"/>
      <c r="Y36" s="632"/>
      <c r="Z36" s="633">
        <v>100</v>
      </c>
      <c r="AA36" s="633"/>
      <c r="AB36" s="633"/>
      <c r="AC36" s="633"/>
      <c r="AD36" s="634">
        <v>2722033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188579</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78995</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548519</v>
      </c>
      <c r="CS36" s="589"/>
      <c r="CT36" s="589"/>
      <c r="CU36" s="589"/>
      <c r="CV36" s="589"/>
      <c r="CW36" s="589"/>
      <c r="CX36" s="589"/>
      <c r="CY36" s="590"/>
      <c r="CZ36" s="591">
        <v>12.8</v>
      </c>
      <c r="DA36" s="609"/>
      <c r="DB36" s="609"/>
      <c r="DC36" s="610"/>
      <c r="DD36" s="594">
        <v>475470</v>
      </c>
      <c r="DE36" s="589"/>
      <c r="DF36" s="589"/>
      <c r="DG36" s="589"/>
      <c r="DH36" s="589"/>
      <c r="DI36" s="589"/>
      <c r="DJ36" s="589"/>
      <c r="DK36" s="590"/>
      <c r="DL36" s="594">
        <v>463634</v>
      </c>
      <c r="DM36" s="589"/>
      <c r="DN36" s="589"/>
      <c r="DO36" s="589"/>
      <c r="DP36" s="589"/>
      <c r="DQ36" s="589"/>
      <c r="DR36" s="589"/>
      <c r="DS36" s="589"/>
      <c r="DT36" s="589"/>
      <c r="DU36" s="589"/>
      <c r="DV36" s="590"/>
      <c r="DW36" s="611">
        <v>16.100000000000001</v>
      </c>
      <c r="DX36" s="612"/>
      <c r="DY36" s="612"/>
      <c r="DZ36" s="612"/>
      <c r="EA36" s="612"/>
      <c r="EB36" s="612"/>
      <c r="EC36" s="613"/>
    </row>
    <row r="37" spans="2:133" ht="11.25" customHeight="1">
      <c r="AQ37" s="614" t="s">
        <v>314</v>
      </c>
      <c r="AR37" s="615"/>
      <c r="AS37" s="615"/>
      <c r="AT37" s="615"/>
      <c r="AU37" s="615"/>
      <c r="AV37" s="615"/>
      <c r="AW37" s="615"/>
      <c r="AX37" s="615"/>
      <c r="AY37" s="616"/>
      <c r="AZ37" s="588">
        <v>24582</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1229</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241064</v>
      </c>
      <c r="CS37" s="607"/>
      <c r="CT37" s="607"/>
      <c r="CU37" s="607"/>
      <c r="CV37" s="607"/>
      <c r="CW37" s="607"/>
      <c r="CX37" s="607"/>
      <c r="CY37" s="608"/>
      <c r="CZ37" s="591">
        <v>5.6</v>
      </c>
      <c r="DA37" s="609"/>
      <c r="DB37" s="609"/>
      <c r="DC37" s="610"/>
      <c r="DD37" s="594">
        <v>241064</v>
      </c>
      <c r="DE37" s="607"/>
      <c r="DF37" s="607"/>
      <c r="DG37" s="607"/>
      <c r="DH37" s="607"/>
      <c r="DI37" s="607"/>
      <c r="DJ37" s="607"/>
      <c r="DK37" s="608"/>
      <c r="DL37" s="594">
        <v>241064</v>
      </c>
      <c r="DM37" s="607"/>
      <c r="DN37" s="607"/>
      <c r="DO37" s="607"/>
      <c r="DP37" s="607"/>
      <c r="DQ37" s="607"/>
      <c r="DR37" s="607"/>
      <c r="DS37" s="607"/>
      <c r="DT37" s="607"/>
      <c r="DU37" s="607"/>
      <c r="DV37" s="608"/>
      <c r="DW37" s="611">
        <v>8.4</v>
      </c>
      <c r="DX37" s="612"/>
      <c r="DY37" s="612"/>
      <c r="DZ37" s="612"/>
      <c r="EA37" s="612"/>
      <c r="EB37" s="612"/>
      <c r="EC37" s="613"/>
    </row>
    <row r="38" spans="2:133" ht="11.25" customHeight="1">
      <c r="AQ38" s="614" t="s">
        <v>317</v>
      </c>
      <c r="AR38" s="615"/>
      <c r="AS38" s="615"/>
      <c r="AT38" s="615"/>
      <c r="AU38" s="615"/>
      <c r="AV38" s="615"/>
      <c r="AW38" s="615"/>
      <c r="AX38" s="615"/>
      <c r="AY38" s="616"/>
      <c r="AZ38" s="588">
        <v>2131</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2149</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393505</v>
      </c>
      <c r="CS38" s="589"/>
      <c r="CT38" s="589"/>
      <c r="CU38" s="589"/>
      <c r="CV38" s="589"/>
      <c r="CW38" s="589"/>
      <c r="CX38" s="589"/>
      <c r="CY38" s="590"/>
      <c r="CZ38" s="591">
        <v>9.1999999999999993</v>
      </c>
      <c r="DA38" s="609"/>
      <c r="DB38" s="609"/>
      <c r="DC38" s="610"/>
      <c r="DD38" s="594">
        <v>351951</v>
      </c>
      <c r="DE38" s="589"/>
      <c r="DF38" s="589"/>
      <c r="DG38" s="589"/>
      <c r="DH38" s="589"/>
      <c r="DI38" s="589"/>
      <c r="DJ38" s="589"/>
      <c r="DK38" s="590"/>
      <c r="DL38" s="594">
        <v>312346</v>
      </c>
      <c r="DM38" s="589"/>
      <c r="DN38" s="589"/>
      <c r="DO38" s="589"/>
      <c r="DP38" s="589"/>
      <c r="DQ38" s="589"/>
      <c r="DR38" s="589"/>
      <c r="DS38" s="589"/>
      <c r="DT38" s="589"/>
      <c r="DU38" s="589"/>
      <c r="DV38" s="590"/>
      <c r="DW38" s="611">
        <v>10.8</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162803</v>
      </c>
      <c r="CS39" s="607"/>
      <c r="CT39" s="607"/>
      <c r="CU39" s="607"/>
      <c r="CV39" s="607"/>
      <c r="CW39" s="607"/>
      <c r="CX39" s="607"/>
      <c r="CY39" s="608"/>
      <c r="CZ39" s="591">
        <v>3.8</v>
      </c>
      <c r="DA39" s="609"/>
      <c r="DB39" s="609"/>
      <c r="DC39" s="610"/>
      <c r="DD39" s="594">
        <v>149236</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71542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23000</v>
      </c>
      <c r="CS40" s="589"/>
      <c r="CT40" s="589"/>
      <c r="CU40" s="589"/>
      <c r="CV40" s="589"/>
      <c r="CW40" s="589"/>
      <c r="CX40" s="589"/>
      <c r="CY40" s="590"/>
      <c r="CZ40" s="591">
        <v>0.5</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108802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264</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602494</v>
      </c>
      <c r="CS42" s="589"/>
      <c r="CT42" s="589"/>
      <c r="CU42" s="589"/>
      <c r="CV42" s="589"/>
      <c r="CW42" s="589"/>
      <c r="CX42" s="589"/>
      <c r="CY42" s="590"/>
      <c r="CZ42" s="591">
        <v>14.1</v>
      </c>
      <c r="DA42" s="592"/>
      <c r="DB42" s="592"/>
      <c r="DC42" s="593"/>
      <c r="DD42" s="594">
        <v>304378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7896</v>
      </c>
      <c r="CS43" s="607"/>
      <c r="CT43" s="607"/>
      <c r="CU43" s="607"/>
      <c r="CV43" s="607"/>
      <c r="CW43" s="607"/>
      <c r="CX43" s="607"/>
      <c r="CY43" s="608"/>
      <c r="CZ43" s="591">
        <v>0.2</v>
      </c>
      <c r="DA43" s="609"/>
      <c r="DB43" s="609"/>
      <c r="DC43" s="610"/>
      <c r="DD43" s="594">
        <v>7896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526576</v>
      </c>
      <c r="CS44" s="589"/>
      <c r="CT44" s="589"/>
      <c r="CU44" s="589"/>
      <c r="CV44" s="589"/>
      <c r="CW44" s="589"/>
      <c r="CX44" s="589"/>
      <c r="CY44" s="590"/>
      <c r="CZ44" s="591">
        <v>12.3</v>
      </c>
      <c r="DA44" s="592"/>
      <c r="DB44" s="592"/>
      <c r="DC44" s="593"/>
      <c r="DD44" s="594">
        <v>291563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189479</v>
      </c>
      <c r="CS45" s="607"/>
      <c r="CT45" s="607"/>
      <c r="CU45" s="607"/>
      <c r="CV45" s="607"/>
      <c r="CW45" s="607"/>
      <c r="CX45" s="607"/>
      <c r="CY45" s="608"/>
      <c r="CZ45" s="591">
        <v>4.4000000000000004</v>
      </c>
      <c r="DA45" s="609"/>
      <c r="DB45" s="609"/>
      <c r="DC45" s="610"/>
      <c r="DD45" s="594">
        <v>35616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334551</v>
      </c>
      <c r="CS46" s="589"/>
      <c r="CT46" s="589"/>
      <c r="CU46" s="589"/>
      <c r="CV46" s="589"/>
      <c r="CW46" s="589"/>
      <c r="CX46" s="589"/>
      <c r="CY46" s="590"/>
      <c r="CZ46" s="591">
        <v>7.8</v>
      </c>
      <c r="DA46" s="592"/>
      <c r="DB46" s="592"/>
      <c r="DC46" s="593"/>
      <c r="DD46" s="594">
        <v>253401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75918</v>
      </c>
      <c r="CS47" s="607"/>
      <c r="CT47" s="607"/>
      <c r="CU47" s="607"/>
      <c r="CV47" s="607"/>
      <c r="CW47" s="607"/>
      <c r="CX47" s="607"/>
      <c r="CY47" s="608"/>
      <c r="CZ47" s="591">
        <v>1.8</v>
      </c>
      <c r="DA47" s="609"/>
      <c r="DB47" s="609"/>
      <c r="DC47" s="610"/>
      <c r="DD47" s="594">
        <v>12815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4285932</v>
      </c>
      <c r="CS49" s="573"/>
      <c r="CT49" s="573"/>
      <c r="CU49" s="573"/>
      <c r="CV49" s="573"/>
      <c r="CW49" s="573"/>
      <c r="CX49" s="573"/>
      <c r="CY49" s="574"/>
      <c r="CZ49" s="575">
        <v>100</v>
      </c>
      <c r="DA49" s="576"/>
      <c r="DB49" s="576"/>
      <c r="DC49" s="577"/>
      <c r="DD49" s="578">
        <v>3219868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2" zoomScale="70" zoomScaleNormal="25" zoomScaleSheetLayoutView="70" workbookViewId="0">
      <selection activeCell="AP74" sqref="AP74:AT7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344</v>
      </c>
      <c r="DK2" s="1106"/>
      <c r="DL2" s="1106"/>
      <c r="DM2" s="1106"/>
      <c r="DN2" s="1106"/>
      <c r="DO2" s="1107"/>
      <c r="DP2" s="200"/>
      <c r="DQ2" s="1105" t="s">
        <v>345</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346</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8"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5" t="s">
        <v>362</v>
      </c>
      <c r="DH5" s="1096"/>
      <c r="DI5" s="1096"/>
      <c r="DJ5" s="1096"/>
      <c r="DK5" s="1097"/>
      <c r="DL5" s="1095" t="s">
        <v>363</v>
      </c>
      <c r="DM5" s="1096"/>
      <c r="DN5" s="1096"/>
      <c r="DO5" s="1096"/>
      <c r="DP5" s="1097"/>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thickBot="1">
      <c r="A7" s="209">
        <v>1</v>
      </c>
      <c r="B7" s="1046" t="s">
        <v>365</v>
      </c>
      <c r="C7" s="1047"/>
      <c r="D7" s="1047"/>
      <c r="E7" s="1047"/>
      <c r="F7" s="1047"/>
      <c r="G7" s="1047"/>
      <c r="H7" s="1047"/>
      <c r="I7" s="1047"/>
      <c r="J7" s="1047"/>
      <c r="K7" s="1047"/>
      <c r="L7" s="1047"/>
      <c r="M7" s="1047"/>
      <c r="N7" s="1047"/>
      <c r="O7" s="1047"/>
      <c r="P7" s="1048"/>
      <c r="Q7" s="1101">
        <v>4384</v>
      </c>
      <c r="R7" s="1051"/>
      <c r="S7" s="1051"/>
      <c r="T7" s="1051"/>
      <c r="U7" s="1051"/>
      <c r="V7" s="1051">
        <v>4245</v>
      </c>
      <c r="W7" s="1051"/>
      <c r="X7" s="1051"/>
      <c r="Y7" s="1051"/>
      <c r="Z7" s="1051"/>
      <c r="AA7" s="1051">
        <v>139</v>
      </c>
      <c r="AB7" s="1051"/>
      <c r="AC7" s="1051"/>
      <c r="AD7" s="1051"/>
      <c r="AE7" s="1051"/>
      <c r="AF7" s="1102">
        <v>132</v>
      </c>
      <c r="AG7" s="1103"/>
      <c r="AH7" s="1103"/>
      <c r="AI7" s="1103"/>
      <c r="AJ7" s="1104"/>
      <c r="AK7" s="1088">
        <v>39</v>
      </c>
      <c r="AL7" s="1089"/>
      <c r="AM7" s="1089"/>
      <c r="AN7" s="1089"/>
      <c r="AO7" s="1089"/>
      <c r="AP7" s="1089">
        <v>5009</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c r="BT7" s="1093"/>
      <c r="BU7" s="1093"/>
      <c r="BV7" s="1093"/>
      <c r="BW7" s="1093"/>
      <c r="BX7" s="1093"/>
      <c r="BY7" s="1093"/>
      <c r="BZ7" s="1093"/>
      <c r="CA7" s="1093"/>
      <c r="CB7" s="1093"/>
      <c r="CC7" s="1093"/>
      <c r="CD7" s="1093"/>
      <c r="CE7" s="1093"/>
      <c r="CF7" s="1093"/>
      <c r="CG7" s="1094"/>
      <c r="CH7" s="1085"/>
      <c r="CI7" s="1086"/>
      <c r="CJ7" s="1086"/>
      <c r="CK7" s="1086"/>
      <c r="CL7" s="1087"/>
      <c r="CM7" s="1085"/>
      <c r="CN7" s="1086"/>
      <c r="CO7" s="1086"/>
      <c r="CP7" s="1086"/>
      <c r="CQ7" s="1087"/>
      <c r="CR7" s="1085"/>
      <c r="CS7" s="1086"/>
      <c r="CT7" s="1086"/>
      <c r="CU7" s="1086"/>
      <c r="CV7" s="1087"/>
      <c r="CW7" s="1085"/>
      <c r="CX7" s="1086"/>
      <c r="CY7" s="1086"/>
      <c r="CZ7" s="1086"/>
      <c r="DA7" s="1087"/>
      <c r="DB7" s="1085"/>
      <c r="DC7" s="1086"/>
      <c r="DD7" s="1086"/>
      <c r="DE7" s="1086"/>
      <c r="DF7" s="1087"/>
      <c r="DG7" s="1085"/>
      <c r="DH7" s="1086"/>
      <c r="DI7" s="1086"/>
      <c r="DJ7" s="1086"/>
      <c r="DK7" s="1087"/>
      <c r="DL7" s="1085"/>
      <c r="DM7" s="1086"/>
      <c r="DN7" s="1086"/>
      <c r="DO7" s="1086"/>
      <c r="DP7" s="1087"/>
      <c r="DQ7" s="1085"/>
      <c r="DR7" s="1086"/>
      <c r="DS7" s="1086"/>
      <c r="DT7" s="1086"/>
      <c r="DU7" s="1087"/>
      <c r="DV7" s="1110"/>
      <c r="DW7" s="1111"/>
      <c r="DX7" s="1111"/>
      <c r="DY7" s="1111"/>
      <c r="DZ7" s="1112"/>
      <c r="EA7" s="205"/>
    </row>
    <row r="8" spans="1:131" s="206" customFormat="1" ht="26.25" customHeight="1" thickTop="1">
      <c r="A8" s="212">
        <v>2</v>
      </c>
      <c r="B8" s="1033" t="s">
        <v>366</v>
      </c>
      <c r="C8" s="1034"/>
      <c r="D8" s="1034"/>
      <c r="E8" s="1034"/>
      <c r="F8" s="1034"/>
      <c r="G8" s="1034"/>
      <c r="H8" s="1034"/>
      <c r="I8" s="1034"/>
      <c r="J8" s="1034"/>
      <c r="K8" s="1034"/>
      <c r="L8" s="1034"/>
      <c r="M8" s="1034"/>
      <c r="N8" s="1034"/>
      <c r="O8" s="1034"/>
      <c r="P8" s="1035"/>
      <c r="Q8" s="1039">
        <v>65</v>
      </c>
      <c r="R8" s="1040"/>
      <c r="S8" s="1040"/>
      <c r="T8" s="1040"/>
      <c r="U8" s="1040"/>
      <c r="V8" s="1040">
        <v>63</v>
      </c>
      <c r="W8" s="1040"/>
      <c r="X8" s="1040"/>
      <c r="Y8" s="1040"/>
      <c r="Z8" s="1040"/>
      <c r="AA8" s="1051">
        <f>Q8-V8</f>
        <v>2</v>
      </c>
      <c r="AB8" s="1051"/>
      <c r="AC8" s="1051"/>
      <c r="AD8" s="1051"/>
      <c r="AE8" s="1052"/>
      <c r="AF8" s="1015">
        <v>2</v>
      </c>
      <c r="AG8" s="1016"/>
      <c r="AH8" s="1016"/>
      <c r="AI8" s="1016"/>
      <c r="AJ8" s="1017"/>
      <c r="AK8" s="1083">
        <v>16</v>
      </c>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8"/>
      <c r="R22" s="1079"/>
      <c r="S22" s="1079"/>
      <c r="T22" s="1079"/>
      <c r="U22" s="1079"/>
      <c r="V22" s="1079"/>
      <c r="W22" s="1079"/>
      <c r="X22" s="1079"/>
      <c r="Y22" s="1079"/>
      <c r="Z22" s="1079"/>
      <c r="AA22" s="1079"/>
      <c r="AB22" s="1079"/>
      <c r="AC22" s="1079"/>
      <c r="AD22" s="1079"/>
      <c r="AE22" s="1080"/>
      <c r="AF22" s="1015"/>
      <c r="AG22" s="1016"/>
      <c r="AH22" s="1016"/>
      <c r="AI22" s="1016"/>
      <c r="AJ22" s="1017"/>
      <c r="AK22" s="1074"/>
      <c r="AL22" s="1075"/>
      <c r="AM22" s="1075"/>
      <c r="AN22" s="1075"/>
      <c r="AO22" s="1075"/>
      <c r="AP22" s="1075"/>
      <c r="AQ22" s="1075"/>
      <c r="AR22" s="1075"/>
      <c r="AS22" s="1075"/>
      <c r="AT22" s="1075"/>
      <c r="AU22" s="1076"/>
      <c r="AV22" s="1076"/>
      <c r="AW22" s="1076"/>
      <c r="AX22" s="1076"/>
      <c r="AY22" s="1077"/>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5">
        <f>Q7+Q8</f>
        <v>4449</v>
      </c>
      <c r="R23" s="1066"/>
      <c r="S23" s="1066"/>
      <c r="T23" s="1066"/>
      <c r="U23" s="1066"/>
      <c r="V23" s="1066">
        <f>V7+V8</f>
        <v>4308</v>
      </c>
      <c r="W23" s="1066"/>
      <c r="X23" s="1066"/>
      <c r="Y23" s="1066"/>
      <c r="Z23" s="1066"/>
      <c r="AA23" s="1066">
        <f>AA7+AA8</f>
        <v>141</v>
      </c>
      <c r="AB23" s="1066"/>
      <c r="AC23" s="1066"/>
      <c r="AD23" s="1066"/>
      <c r="AE23" s="1067"/>
      <c r="AF23" s="1068">
        <v>135</v>
      </c>
      <c r="AG23" s="1066"/>
      <c r="AH23" s="1066"/>
      <c r="AI23" s="1066"/>
      <c r="AJ23" s="1069"/>
      <c r="AK23" s="1070"/>
      <c r="AL23" s="1071"/>
      <c r="AM23" s="1071"/>
      <c r="AN23" s="1071"/>
      <c r="AO23" s="1071"/>
      <c r="AP23" s="1066">
        <v>5009</v>
      </c>
      <c r="AQ23" s="1066"/>
      <c r="AR23" s="1066"/>
      <c r="AS23" s="1066"/>
      <c r="AT23" s="1066"/>
      <c r="AU23" s="1072"/>
      <c r="AV23" s="1072"/>
      <c r="AW23" s="1072"/>
      <c r="AX23" s="1072"/>
      <c r="AY23" s="1073"/>
      <c r="AZ23" s="1062" t="s">
        <v>112</v>
      </c>
      <c r="BA23" s="1063"/>
      <c r="BB23" s="1063"/>
      <c r="BC23" s="1063"/>
      <c r="BD23" s="1064"/>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1" t="s">
        <v>370</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0" t="s">
        <v>371</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6" t="s">
        <v>375</v>
      </c>
      <c r="AG26" s="1004"/>
      <c r="AH26" s="1004"/>
      <c r="AI26" s="1004"/>
      <c r="AJ26" s="1057"/>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8"/>
      <c r="AG27" s="1007"/>
      <c r="AH27" s="1007"/>
      <c r="AI27" s="1007"/>
      <c r="AJ27" s="1059"/>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994</v>
      </c>
      <c r="R28" s="1050"/>
      <c r="S28" s="1050"/>
      <c r="T28" s="1050"/>
      <c r="U28" s="1050"/>
      <c r="V28" s="1050">
        <v>900</v>
      </c>
      <c r="W28" s="1050"/>
      <c r="X28" s="1050"/>
      <c r="Y28" s="1050"/>
      <c r="Z28" s="1050"/>
      <c r="AA28" s="1051">
        <f t="shared" ref="AA28:AA34" si="0">Q28-V28</f>
        <v>94</v>
      </c>
      <c r="AB28" s="1051"/>
      <c r="AC28" s="1051"/>
      <c r="AD28" s="1051"/>
      <c r="AE28" s="1052"/>
      <c r="AF28" s="1053">
        <v>94</v>
      </c>
      <c r="AG28" s="1050"/>
      <c r="AH28" s="1050"/>
      <c r="AI28" s="1050"/>
      <c r="AJ28" s="1054"/>
      <c r="AK28" s="1055">
        <v>49</v>
      </c>
      <c r="AL28" s="1042"/>
      <c r="AM28" s="1042"/>
      <c r="AN28" s="1042"/>
      <c r="AO28" s="1042"/>
      <c r="AP28" s="1042">
        <v>0</v>
      </c>
      <c r="AQ28" s="1042"/>
      <c r="AR28" s="1042"/>
      <c r="AS28" s="1042"/>
      <c r="AT28" s="1042"/>
      <c r="AU28" s="1042">
        <v>0</v>
      </c>
      <c r="AV28" s="1042"/>
      <c r="AW28" s="1042"/>
      <c r="AX28" s="1042"/>
      <c r="AY28" s="1042"/>
      <c r="AZ28" s="1043" t="s">
        <v>532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74</v>
      </c>
      <c r="R29" s="1040"/>
      <c r="S29" s="1040"/>
      <c r="T29" s="1040"/>
      <c r="U29" s="1040"/>
      <c r="V29" s="1040">
        <v>73</v>
      </c>
      <c r="W29" s="1040"/>
      <c r="X29" s="1040"/>
      <c r="Y29" s="1040"/>
      <c r="Z29" s="1040"/>
      <c r="AA29" s="1041">
        <f t="shared" si="0"/>
        <v>1</v>
      </c>
      <c r="AB29" s="1016"/>
      <c r="AC29" s="1016"/>
      <c r="AD29" s="1016"/>
      <c r="AE29" s="1017"/>
      <c r="AF29" s="1015">
        <v>1</v>
      </c>
      <c r="AG29" s="1016"/>
      <c r="AH29" s="1016"/>
      <c r="AI29" s="1016"/>
      <c r="AJ29" s="1017"/>
      <c r="AK29" s="976">
        <v>28</v>
      </c>
      <c r="AL29" s="967"/>
      <c r="AM29" s="967"/>
      <c r="AN29" s="967"/>
      <c r="AO29" s="967"/>
      <c r="AP29" s="967">
        <v>0</v>
      </c>
      <c r="AQ29" s="967"/>
      <c r="AR29" s="967"/>
      <c r="AS29" s="967"/>
      <c r="AT29" s="967"/>
      <c r="AU29" s="967">
        <v>0</v>
      </c>
      <c r="AV29" s="967"/>
      <c r="AW29" s="967"/>
      <c r="AX29" s="967"/>
      <c r="AY29" s="967"/>
      <c r="AZ29" s="1038" t="s">
        <v>533</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69</v>
      </c>
      <c r="R30" s="1040"/>
      <c r="S30" s="1040"/>
      <c r="T30" s="1040"/>
      <c r="U30" s="1040"/>
      <c r="V30" s="1040">
        <v>63</v>
      </c>
      <c r="W30" s="1040"/>
      <c r="X30" s="1040"/>
      <c r="Y30" s="1040"/>
      <c r="Z30" s="1040"/>
      <c r="AA30" s="1041">
        <f t="shared" si="0"/>
        <v>6</v>
      </c>
      <c r="AB30" s="1016"/>
      <c r="AC30" s="1016"/>
      <c r="AD30" s="1016"/>
      <c r="AE30" s="1017"/>
      <c r="AF30" s="1015">
        <v>6</v>
      </c>
      <c r="AG30" s="1016"/>
      <c r="AH30" s="1016"/>
      <c r="AI30" s="1016"/>
      <c r="AJ30" s="1017"/>
      <c r="AK30" s="976">
        <v>0</v>
      </c>
      <c r="AL30" s="967"/>
      <c r="AM30" s="967"/>
      <c r="AN30" s="967"/>
      <c r="AO30" s="967"/>
      <c r="AP30" s="967">
        <v>0</v>
      </c>
      <c r="AQ30" s="967"/>
      <c r="AR30" s="967"/>
      <c r="AS30" s="967"/>
      <c r="AT30" s="967"/>
      <c r="AU30" s="967">
        <v>0</v>
      </c>
      <c r="AV30" s="967"/>
      <c r="AW30" s="967"/>
      <c r="AX30" s="967"/>
      <c r="AY30" s="967"/>
      <c r="AZ30" s="1038" t="s">
        <v>533</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269</v>
      </c>
      <c r="R31" s="1040"/>
      <c r="S31" s="1040"/>
      <c r="T31" s="1040"/>
      <c r="U31" s="1040"/>
      <c r="V31" s="1040">
        <v>12</v>
      </c>
      <c r="W31" s="1040"/>
      <c r="X31" s="1040"/>
      <c r="Y31" s="1040"/>
      <c r="Z31" s="1040"/>
      <c r="AA31" s="1041">
        <f t="shared" si="0"/>
        <v>257</v>
      </c>
      <c r="AB31" s="1016"/>
      <c r="AC31" s="1016"/>
      <c r="AD31" s="1016"/>
      <c r="AE31" s="1017"/>
      <c r="AF31" s="1015">
        <v>257</v>
      </c>
      <c r="AG31" s="1016"/>
      <c r="AH31" s="1016"/>
      <c r="AI31" s="1016"/>
      <c r="AJ31" s="1017"/>
      <c r="AK31" s="976">
        <v>0</v>
      </c>
      <c r="AL31" s="967"/>
      <c r="AM31" s="967"/>
      <c r="AN31" s="967"/>
      <c r="AO31" s="967"/>
      <c r="AP31" s="967">
        <v>948</v>
      </c>
      <c r="AQ31" s="967"/>
      <c r="AR31" s="967"/>
      <c r="AS31" s="967"/>
      <c r="AT31" s="967"/>
      <c r="AU31" s="967">
        <v>3</v>
      </c>
      <c r="AV31" s="967"/>
      <c r="AW31" s="967"/>
      <c r="AX31" s="967"/>
      <c r="AY31" s="967"/>
      <c r="AZ31" s="1038" t="s">
        <v>533</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173</v>
      </c>
      <c r="R32" s="1040"/>
      <c r="S32" s="1040"/>
      <c r="T32" s="1040"/>
      <c r="U32" s="1040"/>
      <c r="V32" s="1040">
        <v>160</v>
      </c>
      <c r="W32" s="1040"/>
      <c r="X32" s="1040"/>
      <c r="Y32" s="1040"/>
      <c r="Z32" s="1040"/>
      <c r="AA32" s="1041">
        <f t="shared" si="0"/>
        <v>13</v>
      </c>
      <c r="AB32" s="1016"/>
      <c r="AC32" s="1016"/>
      <c r="AD32" s="1016"/>
      <c r="AE32" s="1017"/>
      <c r="AF32" s="1015">
        <v>10</v>
      </c>
      <c r="AG32" s="1016"/>
      <c r="AH32" s="1016"/>
      <c r="AI32" s="1016"/>
      <c r="AJ32" s="1017"/>
      <c r="AK32" s="976">
        <v>24</v>
      </c>
      <c r="AL32" s="967"/>
      <c r="AM32" s="967"/>
      <c r="AN32" s="967"/>
      <c r="AO32" s="967"/>
      <c r="AP32" s="967">
        <v>507</v>
      </c>
      <c r="AQ32" s="967"/>
      <c r="AR32" s="967"/>
      <c r="AS32" s="967"/>
      <c r="AT32" s="967"/>
      <c r="AU32" s="967">
        <v>239</v>
      </c>
      <c r="AV32" s="967"/>
      <c r="AW32" s="967"/>
      <c r="AX32" s="967"/>
      <c r="AY32" s="967"/>
      <c r="AZ32" s="1038" t="s">
        <v>533</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350</v>
      </c>
      <c r="R33" s="1040"/>
      <c r="S33" s="1040"/>
      <c r="T33" s="1040"/>
      <c r="U33" s="1040"/>
      <c r="V33" s="1040">
        <v>345</v>
      </c>
      <c r="W33" s="1040"/>
      <c r="X33" s="1040"/>
      <c r="Y33" s="1040"/>
      <c r="Z33" s="1040"/>
      <c r="AA33" s="1041">
        <f t="shared" si="0"/>
        <v>5</v>
      </c>
      <c r="AB33" s="1016"/>
      <c r="AC33" s="1016"/>
      <c r="AD33" s="1016"/>
      <c r="AE33" s="1017"/>
      <c r="AF33" s="1015">
        <v>5</v>
      </c>
      <c r="AG33" s="1016"/>
      <c r="AH33" s="1016"/>
      <c r="AI33" s="1016"/>
      <c r="AJ33" s="1017"/>
      <c r="AK33" s="976">
        <v>154</v>
      </c>
      <c r="AL33" s="967"/>
      <c r="AM33" s="967"/>
      <c r="AN33" s="967"/>
      <c r="AO33" s="967"/>
      <c r="AP33" s="967">
        <v>2266</v>
      </c>
      <c r="AQ33" s="967"/>
      <c r="AR33" s="967"/>
      <c r="AS33" s="967"/>
      <c r="AT33" s="967"/>
      <c r="AU33" s="967">
        <v>1632</v>
      </c>
      <c r="AV33" s="967"/>
      <c r="AW33" s="967"/>
      <c r="AX33" s="967"/>
      <c r="AY33" s="967"/>
      <c r="AZ33" s="1038" t="s">
        <v>533</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388</v>
      </c>
      <c r="C34" s="1034"/>
      <c r="D34" s="1034"/>
      <c r="E34" s="1034"/>
      <c r="F34" s="1034"/>
      <c r="G34" s="1034"/>
      <c r="H34" s="1034"/>
      <c r="I34" s="1034"/>
      <c r="J34" s="1034"/>
      <c r="K34" s="1034"/>
      <c r="L34" s="1034"/>
      <c r="M34" s="1034"/>
      <c r="N34" s="1034"/>
      <c r="O34" s="1034"/>
      <c r="P34" s="1035"/>
      <c r="Q34" s="1039">
        <v>61</v>
      </c>
      <c r="R34" s="1040"/>
      <c r="S34" s="1040"/>
      <c r="T34" s="1040"/>
      <c r="U34" s="1040"/>
      <c r="V34" s="1040">
        <v>60</v>
      </c>
      <c r="W34" s="1040"/>
      <c r="X34" s="1040"/>
      <c r="Y34" s="1040"/>
      <c r="Z34" s="1040"/>
      <c r="AA34" s="1041">
        <f t="shared" si="0"/>
        <v>1</v>
      </c>
      <c r="AB34" s="1016"/>
      <c r="AC34" s="1016"/>
      <c r="AD34" s="1016"/>
      <c r="AE34" s="1017"/>
      <c r="AF34" s="1015">
        <v>1</v>
      </c>
      <c r="AG34" s="1016"/>
      <c r="AH34" s="1016"/>
      <c r="AI34" s="1016"/>
      <c r="AJ34" s="1017"/>
      <c r="AK34" s="976">
        <v>37</v>
      </c>
      <c r="AL34" s="967"/>
      <c r="AM34" s="967"/>
      <c r="AN34" s="967"/>
      <c r="AO34" s="967"/>
      <c r="AP34" s="967">
        <v>618</v>
      </c>
      <c r="AQ34" s="967"/>
      <c r="AR34" s="967"/>
      <c r="AS34" s="967"/>
      <c r="AT34" s="967"/>
      <c r="AU34" s="967">
        <v>463</v>
      </c>
      <c r="AV34" s="967"/>
      <c r="AW34" s="967"/>
      <c r="AX34" s="967"/>
      <c r="AY34" s="967"/>
      <c r="AZ34" s="1038" t="s">
        <v>533</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372</v>
      </c>
      <c r="AG63" s="955"/>
      <c r="AH63" s="955"/>
      <c r="AI63" s="955"/>
      <c r="AJ63" s="1026"/>
      <c r="AK63" s="1027"/>
      <c r="AL63" s="959"/>
      <c r="AM63" s="959"/>
      <c r="AN63" s="959"/>
      <c r="AO63" s="959"/>
      <c r="AP63" s="955">
        <v>4339</v>
      </c>
      <c r="AQ63" s="955"/>
      <c r="AR63" s="955"/>
      <c r="AS63" s="955"/>
      <c r="AT63" s="955"/>
      <c r="AU63" s="955">
        <v>2337</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2327</v>
      </c>
      <c r="R68" s="978"/>
      <c r="S68" s="978"/>
      <c r="T68" s="978"/>
      <c r="U68" s="978"/>
      <c r="V68" s="978">
        <v>2277</v>
      </c>
      <c r="W68" s="978"/>
      <c r="X68" s="978"/>
      <c r="Y68" s="978"/>
      <c r="Z68" s="978"/>
      <c r="AA68" s="978">
        <v>50</v>
      </c>
      <c r="AB68" s="978"/>
      <c r="AC68" s="978"/>
      <c r="AD68" s="978"/>
      <c r="AE68" s="978"/>
      <c r="AF68" s="978">
        <v>50</v>
      </c>
      <c r="AG68" s="978"/>
      <c r="AH68" s="978"/>
      <c r="AI68" s="978"/>
      <c r="AJ68" s="978"/>
      <c r="AK68" s="978">
        <v>91</v>
      </c>
      <c r="AL68" s="978"/>
      <c r="AM68" s="978"/>
      <c r="AN68" s="978"/>
      <c r="AO68" s="978"/>
      <c r="AP68" s="978">
        <v>656</v>
      </c>
      <c r="AQ68" s="978"/>
      <c r="AR68" s="978"/>
      <c r="AS68" s="978"/>
      <c r="AT68" s="978"/>
      <c r="AU68" s="978">
        <v>45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14376</v>
      </c>
      <c r="R69" s="967"/>
      <c r="S69" s="967"/>
      <c r="T69" s="967"/>
      <c r="U69" s="967"/>
      <c r="V69" s="967">
        <v>14024</v>
      </c>
      <c r="W69" s="967"/>
      <c r="X69" s="967"/>
      <c r="Y69" s="967"/>
      <c r="Z69" s="967"/>
      <c r="AA69" s="967">
        <v>352</v>
      </c>
      <c r="AB69" s="967"/>
      <c r="AC69" s="967"/>
      <c r="AD69" s="967"/>
      <c r="AE69" s="967"/>
      <c r="AF69" s="967">
        <v>352</v>
      </c>
      <c r="AG69" s="967"/>
      <c r="AH69" s="967"/>
      <c r="AI69" s="967"/>
      <c r="AJ69" s="967"/>
      <c r="AK69" s="967">
        <v>362</v>
      </c>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37</v>
      </c>
      <c r="R70" s="967"/>
      <c r="S70" s="967"/>
      <c r="T70" s="967"/>
      <c r="U70" s="967"/>
      <c r="V70" s="967">
        <v>33</v>
      </c>
      <c r="W70" s="967"/>
      <c r="X70" s="967"/>
      <c r="Y70" s="967"/>
      <c r="Z70" s="967"/>
      <c r="AA70" s="967">
        <v>4</v>
      </c>
      <c r="AB70" s="967"/>
      <c r="AC70" s="967"/>
      <c r="AD70" s="967"/>
      <c r="AE70" s="967"/>
      <c r="AF70" s="967">
        <v>4</v>
      </c>
      <c r="AG70" s="967"/>
      <c r="AH70" s="967"/>
      <c r="AI70" s="967"/>
      <c r="AJ70" s="967"/>
      <c r="AK70" s="967">
        <v>0</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13175</v>
      </c>
      <c r="R71" s="967"/>
      <c r="S71" s="967"/>
      <c r="T71" s="967"/>
      <c r="U71" s="967"/>
      <c r="V71" s="967">
        <v>12912</v>
      </c>
      <c r="W71" s="967"/>
      <c r="X71" s="967"/>
      <c r="Y71" s="967"/>
      <c r="Z71" s="967"/>
      <c r="AA71" s="967">
        <v>263</v>
      </c>
      <c r="AB71" s="967"/>
      <c r="AC71" s="967"/>
      <c r="AD71" s="967"/>
      <c r="AE71" s="967"/>
      <c r="AF71" s="967">
        <v>263</v>
      </c>
      <c r="AG71" s="967"/>
      <c r="AH71" s="967"/>
      <c r="AI71" s="967"/>
      <c r="AJ71" s="967"/>
      <c r="AK71" s="967">
        <v>715</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125</v>
      </c>
      <c r="R72" s="967"/>
      <c r="S72" s="967"/>
      <c r="T72" s="967"/>
      <c r="U72" s="967"/>
      <c r="V72" s="967">
        <v>117</v>
      </c>
      <c r="W72" s="967"/>
      <c r="X72" s="967"/>
      <c r="Y72" s="967"/>
      <c r="Z72" s="967"/>
      <c r="AA72" s="967">
        <v>8</v>
      </c>
      <c r="AB72" s="967"/>
      <c r="AC72" s="967"/>
      <c r="AD72" s="967"/>
      <c r="AE72" s="967"/>
      <c r="AF72" s="967">
        <v>8</v>
      </c>
      <c r="AG72" s="967"/>
      <c r="AH72" s="967"/>
      <c r="AI72" s="967"/>
      <c r="AJ72" s="967"/>
      <c r="AK72" s="967">
        <v>10</v>
      </c>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1293</v>
      </c>
      <c r="R73" s="967"/>
      <c r="S73" s="967"/>
      <c r="T73" s="967"/>
      <c r="U73" s="967"/>
      <c r="V73" s="967">
        <v>1288</v>
      </c>
      <c r="W73" s="967"/>
      <c r="X73" s="967"/>
      <c r="Y73" s="967"/>
      <c r="Z73" s="967"/>
      <c r="AA73" s="967">
        <v>5</v>
      </c>
      <c r="AB73" s="967"/>
      <c r="AC73" s="967"/>
      <c r="AD73" s="967"/>
      <c r="AE73" s="967"/>
      <c r="AF73" s="967">
        <v>5</v>
      </c>
      <c r="AG73" s="967"/>
      <c r="AH73" s="967"/>
      <c r="AI73" s="967"/>
      <c r="AJ73" s="967"/>
      <c r="AK73" s="967">
        <v>10</v>
      </c>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158206</v>
      </c>
      <c r="R74" s="967"/>
      <c r="S74" s="967"/>
      <c r="T74" s="967"/>
      <c r="U74" s="967"/>
      <c r="V74" s="967">
        <v>150670</v>
      </c>
      <c r="W74" s="967"/>
      <c r="X74" s="967"/>
      <c r="Y74" s="967"/>
      <c r="Z74" s="967"/>
      <c r="AA74" s="967">
        <v>7536</v>
      </c>
      <c r="AB74" s="967"/>
      <c r="AC74" s="967"/>
      <c r="AD74" s="967"/>
      <c r="AE74" s="967"/>
      <c r="AF74" s="967">
        <v>7536</v>
      </c>
      <c r="AG74" s="967"/>
      <c r="AH74" s="967"/>
      <c r="AI74" s="967"/>
      <c r="AJ74" s="967"/>
      <c r="AK74" s="967">
        <v>1146</v>
      </c>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8118</v>
      </c>
      <c r="AG88" s="955"/>
      <c r="AH88" s="955"/>
      <c r="AI88" s="955"/>
      <c r="AJ88" s="955"/>
      <c r="AK88" s="959"/>
      <c r="AL88" s="959"/>
      <c r="AM88" s="959"/>
      <c r="AN88" s="959"/>
      <c r="AO88" s="959"/>
      <c r="AP88" s="955">
        <v>656</v>
      </c>
      <c r="AQ88" s="955"/>
      <c r="AR88" s="955"/>
      <c r="AS88" s="955"/>
      <c r="AT88" s="955"/>
      <c r="AU88" s="955">
        <v>45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559566</v>
      </c>
      <c r="AB110" s="873"/>
      <c r="AC110" s="873"/>
      <c r="AD110" s="873"/>
      <c r="AE110" s="874"/>
      <c r="AF110" s="875">
        <v>529104</v>
      </c>
      <c r="AG110" s="873"/>
      <c r="AH110" s="873"/>
      <c r="AI110" s="873"/>
      <c r="AJ110" s="874"/>
      <c r="AK110" s="875">
        <v>501891</v>
      </c>
      <c r="AL110" s="873"/>
      <c r="AM110" s="873"/>
      <c r="AN110" s="873"/>
      <c r="AO110" s="874"/>
      <c r="AP110" s="876">
        <v>20.9</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5312738</v>
      </c>
      <c r="BR110" s="800"/>
      <c r="BS110" s="800"/>
      <c r="BT110" s="800"/>
      <c r="BU110" s="800"/>
      <c r="BV110" s="800">
        <v>5155753</v>
      </c>
      <c r="BW110" s="800"/>
      <c r="BX110" s="800"/>
      <c r="BY110" s="800"/>
      <c r="BZ110" s="800"/>
      <c r="CA110" s="800">
        <v>5009168</v>
      </c>
      <c r="CB110" s="800"/>
      <c r="CC110" s="800"/>
      <c r="CD110" s="800"/>
      <c r="CE110" s="800"/>
      <c r="CF110" s="861">
        <v>208.4</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8681</v>
      </c>
      <c r="BR111" s="771"/>
      <c r="BS111" s="771"/>
      <c r="BT111" s="771"/>
      <c r="BU111" s="771"/>
      <c r="BV111" s="771">
        <v>7766</v>
      </c>
      <c r="BW111" s="771"/>
      <c r="BX111" s="771"/>
      <c r="BY111" s="771"/>
      <c r="BZ111" s="771"/>
      <c r="CA111" s="771">
        <v>6997</v>
      </c>
      <c r="CB111" s="771"/>
      <c r="CC111" s="771"/>
      <c r="CD111" s="771"/>
      <c r="CE111" s="771"/>
      <c r="CF111" s="848">
        <v>0.3</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2371841</v>
      </c>
      <c r="BR112" s="771"/>
      <c r="BS112" s="771"/>
      <c r="BT112" s="771"/>
      <c r="BU112" s="771"/>
      <c r="BV112" s="771">
        <v>2413489</v>
      </c>
      <c r="BW112" s="771"/>
      <c r="BX112" s="771"/>
      <c r="BY112" s="771"/>
      <c r="BZ112" s="771"/>
      <c r="CA112" s="771">
        <v>2336641</v>
      </c>
      <c r="CB112" s="771"/>
      <c r="CC112" s="771"/>
      <c r="CD112" s="771"/>
      <c r="CE112" s="771"/>
      <c r="CF112" s="848">
        <v>97.2</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197108</v>
      </c>
      <c r="AB113" s="909"/>
      <c r="AC113" s="909"/>
      <c r="AD113" s="909"/>
      <c r="AE113" s="910"/>
      <c r="AF113" s="911">
        <v>191308</v>
      </c>
      <c r="AG113" s="909"/>
      <c r="AH113" s="909"/>
      <c r="AI113" s="909"/>
      <c r="AJ113" s="910"/>
      <c r="AK113" s="911">
        <v>191792</v>
      </c>
      <c r="AL113" s="909"/>
      <c r="AM113" s="909"/>
      <c r="AN113" s="909"/>
      <c r="AO113" s="910"/>
      <c r="AP113" s="912">
        <v>8</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69070</v>
      </c>
      <c r="BR113" s="771"/>
      <c r="BS113" s="771"/>
      <c r="BT113" s="771"/>
      <c r="BU113" s="771"/>
      <c r="BV113" s="771">
        <v>57555</v>
      </c>
      <c r="BW113" s="771"/>
      <c r="BX113" s="771"/>
      <c r="BY113" s="771"/>
      <c r="BZ113" s="771"/>
      <c r="CA113" s="771">
        <v>44835</v>
      </c>
      <c r="CB113" s="771"/>
      <c r="CC113" s="771"/>
      <c r="CD113" s="771"/>
      <c r="CE113" s="771"/>
      <c r="CF113" s="848">
        <v>1.9</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13047</v>
      </c>
      <c r="AB114" s="784"/>
      <c r="AC114" s="784"/>
      <c r="AD114" s="784"/>
      <c r="AE114" s="785"/>
      <c r="AF114" s="786">
        <v>11843</v>
      </c>
      <c r="AG114" s="784"/>
      <c r="AH114" s="784"/>
      <c r="AI114" s="784"/>
      <c r="AJ114" s="785"/>
      <c r="AK114" s="786">
        <v>13453</v>
      </c>
      <c r="AL114" s="784"/>
      <c r="AM114" s="784"/>
      <c r="AN114" s="784"/>
      <c r="AO114" s="785"/>
      <c r="AP114" s="754">
        <v>0.6</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892012</v>
      </c>
      <c r="BR114" s="771"/>
      <c r="BS114" s="771"/>
      <c r="BT114" s="771"/>
      <c r="BU114" s="771"/>
      <c r="BV114" s="771">
        <v>710522</v>
      </c>
      <c r="BW114" s="771"/>
      <c r="BX114" s="771"/>
      <c r="BY114" s="771"/>
      <c r="BZ114" s="771"/>
      <c r="CA114" s="771">
        <v>639605</v>
      </c>
      <c r="CB114" s="771"/>
      <c r="CC114" s="771"/>
      <c r="CD114" s="771"/>
      <c r="CE114" s="771"/>
      <c r="CF114" s="848">
        <v>26.6</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10570</v>
      </c>
      <c r="AB115" s="909"/>
      <c r="AC115" s="909"/>
      <c r="AD115" s="909"/>
      <c r="AE115" s="910"/>
      <c r="AF115" s="911">
        <v>978</v>
      </c>
      <c r="AG115" s="909"/>
      <c r="AH115" s="909"/>
      <c r="AI115" s="909"/>
      <c r="AJ115" s="910"/>
      <c r="AK115" s="911">
        <v>822</v>
      </c>
      <c r="AL115" s="909"/>
      <c r="AM115" s="909"/>
      <c r="AN115" s="909"/>
      <c r="AO115" s="910"/>
      <c r="AP115" s="912">
        <v>0</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51</v>
      </c>
      <c r="AB116" s="784"/>
      <c r="AC116" s="784"/>
      <c r="AD116" s="784"/>
      <c r="AE116" s="785"/>
      <c r="AF116" s="786">
        <v>45</v>
      </c>
      <c r="AG116" s="784"/>
      <c r="AH116" s="784"/>
      <c r="AI116" s="784"/>
      <c r="AJ116" s="785"/>
      <c r="AK116" s="786">
        <v>36</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780342</v>
      </c>
      <c r="AB117" s="895"/>
      <c r="AC117" s="895"/>
      <c r="AD117" s="895"/>
      <c r="AE117" s="896"/>
      <c r="AF117" s="898">
        <v>733278</v>
      </c>
      <c r="AG117" s="895"/>
      <c r="AH117" s="895"/>
      <c r="AI117" s="895"/>
      <c r="AJ117" s="896"/>
      <c r="AK117" s="898">
        <v>707994</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8654342</v>
      </c>
      <c r="BR118" s="858"/>
      <c r="BS118" s="858"/>
      <c r="BT118" s="858"/>
      <c r="BU118" s="858"/>
      <c r="BV118" s="858">
        <v>8345085</v>
      </c>
      <c r="BW118" s="858"/>
      <c r="BX118" s="858"/>
      <c r="BY118" s="858"/>
      <c r="BZ118" s="858"/>
      <c r="CA118" s="858">
        <v>8037246</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1386423</v>
      </c>
      <c r="BR119" s="800"/>
      <c r="BS119" s="800"/>
      <c r="BT119" s="800"/>
      <c r="BU119" s="800"/>
      <c r="BV119" s="800">
        <v>1641045</v>
      </c>
      <c r="BW119" s="800"/>
      <c r="BX119" s="800"/>
      <c r="BY119" s="800"/>
      <c r="BZ119" s="800"/>
      <c r="CA119" s="800">
        <v>1852244</v>
      </c>
      <c r="CB119" s="800"/>
      <c r="CC119" s="800"/>
      <c r="CD119" s="800"/>
      <c r="CE119" s="800"/>
      <c r="CF119" s="861">
        <v>77.099999999999994</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8681</v>
      </c>
      <c r="DH119" s="717"/>
      <c r="DI119" s="717"/>
      <c r="DJ119" s="717"/>
      <c r="DK119" s="718"/>
      <c r="DL119" s="719">
        <v>7766</v>
      </c>
      <c r="DM119" s="717"/>
      <c r="DN119" s="717"/>
      <c r="DO119" s="717"/>
      <c r="DP119" s="718"/>
      <c r="DQ119" s="719">
        <v>6997</v>
      </c>
      <c r="DR119" s="717"/>
      <c r="DS119" s="717"/>
      <c r="DT119" s="717"/>
      <c r="DU119" s="718"/>
      <c r="DV119" s="807">
        <v>0.3</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325542</v>
      </c>
      <c r="BR120" s="771"/>
      <c r="BS120" s="771"/>
      <c r="BT120" s="771"/>
      <c r="BU120" s="771"/>
      <c r="BV120" s="771">
        <v>274970</v>
      </c>
      <c r="BW120" s="771"/>
      <c r="BX120" s="771"/>
      <c r="BY120" s="771"/>
      <c r="BZ120" s="771"/>
      <c r="CA120" s="771">
        <v>234554</v>
      </c>
      <c r="CB120" s="771"/>
      <c r="CC120" s="771"/>
      <c r="CD120" s="771"/>
      <c r="CE120" s="771"/>
      <c r="CF120" s="848">
        <v>9.8000000000000007</v>
      </c>
      <c r="CG120" s="849"/>
      <c r="CH120" s="849"/>
      <c r="CI120" s="849"/>
      <c r="CJ120" s="849"/>
      <c r="CK120" s="850" t="s">
        <v>438</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1734692</v>
      </c>
      <c r="DH120" s="800"/>
      <c r="DI120" s="800"/>
      <c r="DJ120" s="800"/>
      <c r="DK120" s="800"/>
      <c r="DL120" s="800">
        <v>1712294</v>
      </c>
      <c r="DM120" s="800"/>
      <c r="DN120" s="800"/>
      <c r="DO120" s="800"/>
      <c r="DP120" s="800"/>
      <c r="DQ120" s="800">
        <v>1631771</v>
      </c>
      <c r="DR120" s="800"/>
      <c r="DS120" s="800"/>
      <c r="DT120" s="800"/>
      <c r="DU120" s="800"/>
      <c r="DV120" s="801">
        <v>67.900000000000006</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5009744</v>
      </c>
      <c r="BR121" s="858"/>
      <c r="BS121" s="858"/>
      <c r="BT121" s="858"/>
      <c r="BU121" s="858"/>
      <c r="BV121" s="858">
        <v>4901310</v>
      </c>
      <c r="BW121" s="858"/>
      <c r="BX121" s="858"/>
      <c r="BY121" s="858"/>
      <c r="BZ121" s="858"/>
      <c r="CA121" s="858">
        <v>4827409</v>
      </c>
      <c r="CB121" s="858"/>
      <c r="CC121" s="858"/>
      <c r="CD121" s="858"/>
      <c r="CE121" s="858"/>
      <c r="CF121" s="859">
        <v>200.8</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425866</v>
      </c>
      <c r="DH121" s="771"/>
      <c r="DI121" s="771"/>
      <c r="DJ121" s="771"/>
      <c r="DK121" s="771"/>
      <c r="DL121" s="771">
        <v>471943</v>
      </c>
      <c r="DM121" s="771"/>
      <c r="DN121" s="771"/>
      <c r="DO121" s="771"/>
      <c r="DP121" s="771"/>
      <c r="DQ121" s="771">
        <v>462652</v>
      </c>
      <c r="DR121" s="771"/>
      <c r="DS121" s="771"/>
      <c r="DT121" s="771"/>
      <c r="DU121" s="771"/>
      <c r="DV121" s="823">
        <v>19.2</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6721709</v>
      </c>
      <c r="BR122" s="840"/>
      <c r="BS122" s="840"/>
      <c r="BT122" s="840"/>
      <c r="BU122" s="840"/>
      <c r="BV122" s="840">
        <v>6817325</v>
      </c>
      <c r="BW122" s="840"/>
      <c r="BX122" s="840"/>
      <c r="BY122" s="840"/>
      <c r="BZ122" s="840"/>
      <c r="CA122" s="840">
        <v>6914207</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210259</v>
      </c>
      <c r="DH122" s="771"/>
      <c r="DI122" s="771"/>
      <c r="DJ122" s="771"/>
      <c r="DK122" s="771"/>
      <c r="DL122" s="771">
        <v>226309</v>
      </c>
      <c r="DM122" s="771"/>
      <c r="DN122" s="771"/>
      <c r="DO122" s="771"/>
      <c r="DP122" s="771"/>
      <c r="DQ122" s="771">
        <v>239375</v>
      </c>
      <c r="DR122" s="771"/>
      <c r="DS122" s="771"/>
      <c r="DT122" s="771"/>
      <c r="DU122" s="771"/>
      <c r="DV122" s="823">
        <v>10</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9361</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79.2</v>
      </c>
      <c r="BR123" s="832"/>
      <c r="BS123" s="832"/>
      <c r="BT123" s="832"/>
      <c r="BU123" s="832"/>
      <c r="BV123" s="832">
        <v>62</v>
      </c>
      <c r="BW123" s="832"/>
      <c r="BX123" s="832"/>
      <c r="BY123" s="832"/>
      <c r="BZ123" s="832"/>
      <c r="CA123" s="832">
        <v>46.7</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1024</v>
      </c>
      <c r="DH123" s="784"/>
      <c r="DI123" s="784"/>
      <c r="DJ123" s="784"/>
      <c r="DK123" s="785"/>
      <c r="DL123" s="786">
        <v>2943</v>
      </c>
      <c r="DM123" s="784"/>
      <c r="DN123" s="784"/>
      <c r="DO123" s="784"/>
      <c r="DP123" s="785"/>
      <c r="DQ123" s="786">
        <v>2843</v>
      </c>
      <c r="DR123" s="784"/>
      <c r="DS123" s="784"/>
      <c r="DT123" s="784"/>
      <c r="DU123" s="785"/>
      <c r="DV123" s="754">
        <v>0.1</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1134</v>
      </c>
      <c r="AB126" s="784"/>
      <c r="AC126" s="784"/>
      <c r="AD126" s="784"/>
      <c r="AE126" s="785"/>
      <c r="AF126" s="786">
        <v>914</v>
      </c>
      <c r="AG126" s="784"/>
      <c r="AH126" s="784"/>
      <c r="AI126" s="784"/>
      <c r="AJ126" s="785"/>
      <c r="AK126" s="786">
        <v>769</v>
      </c>
      <c r="AL126" s="784"/>
      <c r="AM126" s="784"/>
      <c r="AN126" s="784"/>
      <c r="AO126" s="785"/>
      <c r="AP126" s="754">
        <v>0</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75</v>
      </c>
      <c r="AB127" s="784"/>
      <c r="AC127" s="784"/>
      <c r="AD127" s="784"/>
      <c r="AE127" s="785"/>
      <c r="AF127" s="786">
        <v>64</v>
      </c>
      <c r="AG127" s="784"/>
      <c r="AH127" s="784"/>
      <c r="AI127" s="784"/>
      <c r="AJ127" s="785"/>
      <c r="AK127" s="786">
        <v>53</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25851</v>
      </c>
      <c r="AB128" s="724"/>
      <c r="AC128" s="724"/>
      <c r="AD128" s="724"/>
      <c r="AE128" s="725"/>
      <c r="AF128" s="726">
        <v>24250</v>
      </c>
      <c r="AG128" s="724"/>
      <c r="AH128" s="724"/>
      <c r="AI128" s="724"/>
      <c r="AJ128" s="725"/>
      <c r="AK128" s="726">
        <v>22895</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2892843</v>
      </c>
      <c r="AB129" s="784"/>
      <c r="AC129" s="784"/>
      <c r="AD129" s="784"/>
      <c r="AE129" s="785"/>
      <c r="AF129" s="786">
        <v>2947922</v>
      </c>
      <c r="AG129" s="784"/>
      <c r="AH129" s="784"/>
      <c r="AI129" s="784"/>
      <c r="AJ129" s="785"/>
      <c r="AK129" s="786">
        <v>2865835</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10.199999999999999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453234</v>
      </c>
      <c r="AB130" s="784"/>
      <c r="AC130" s="784"/>
      <c r="AD130" s="784"/>
      <c r="AE130" s="785"/>
      <c r="AF130" s="786">
        <v>485221</v>
      </c>
      <c r="AG130" s="784"/>
      <c r="AH130" s="784"/>
      <c r="AI130" s="784"/>
      <c r="AJ130" s="785"/>
      <c r="AK130" s="786">
        <v>462062</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46.7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2439609</v>
      </c>
      <c r="AB131" s="717"/>
      <c r="AC131" s="717"/>
      <c r="AD131" s="717"/>
      <c r="AE131" s="718"/>
      <c r="AF131" s="719">
        <v>2462701</v>
      </c>
      <c r="AG131" s="717"/>
      <c r="AH131" s="717"/>
      <c r="AI131" s="717"/>
      <c r="AJ131" s="718"/>
      <c r="AK131" s="719">
        <v>2403773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12.34857717</v>
      </c>
      <c r="AB132" s="740"/>
      <c r="AC132" s="740"/>
      <c r="AD132" s="740"/>
      <c r="AE132" s="741"/>
      <c r="AF132" s="742">
        <v>9.0878673459999995</v>
      </c>
      <c r="AG132" s="740"/>
      <c r="AH132" s="740"/>
      <c r="AI132" s="740"/>
      <c r="AJ132" s="741"/>
      <c r="AK132" s="742">
        <v>9.2786215670000001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13.7</v>
      </c>
      <c r="AB133" s="749"/>
      <c r="AC133" s="749"/>
      <c r="AD133" s="749"/>
      <c r="AE133" s="750"/>
      <c r="AF133" s="748">
        <v>11.8</v>
      </c>
      <c r="AG133" s="749"/>
      <c r="AH133" s="749"/>
      <c r="AI133" s="749"/>
      <c r="AJ133" s="750"/>
      <c r="AK133" s="748">
        <v>10.199999999999999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L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H1" workbookViewId="0">
      <selection activeCell="G17" sqref="G17:J1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8" t="s">
        <v>468</v>
      </c>
      <c r="L7" s="254"/>
      <c r="M7" s="255" t="s">
        <v>469</v>
      </c>
      <c r="N7" s="256"/>
    </row>
    <row r="8" spans="1:16">
      <c r="A8" s="248"/>
      <c r="B8" s="244"/>
      <c r="C8" s="244"/>
      <c r="D8" s="244"/>
      <c r="E8" s="244"/>
      <c r="F8" s="244"/>
      <c r="G8" s="257"/>
      <c r="H8" s="258"/>
      <c r="I8" s="258"/>
      <c r="J8" s="259"/>
      <c r="K8" s="1119"/>
      <c r="L8" s="260" t="s">
        <v>470</v>
      </c>
      <c r="M8" s="261" t="s">
        <v>471</v>
      </c>
      <c r="N8" s="262" t="s">
        <v>472</v>
      </c>
    </row>
    <row r="9" spans="1:16">
      <c r="A9" s="248"/>
      <c r="B9" s="244"/>
      <c r="C9" s="244"/>
      <c r="D9" s="244"/>
      <c r="E9" s="244"/>
      <c r="F9" s="244"/>
      <c r="G9" s="1132" t="s">
        <v>473</v>
      </c>
      <c r="H9" s="1133"/>
      <c r="I9" s="1133"/>
      <c r="J9" s="1134"/>
      <c r="K9" s="263">
        <v>916490</v>
      </c>
      <c r="L9" s="264">
        <v>112910</v>
      </c>
      <c r="M9" s="265">
        <v>110200</v>
      </c>
      <c r="N9" s="266">
        <v>2.5</v>
      </c>
    </row>
    <row r="10" spans="1:16">
      <c r="A10" s="248"/>
      <c r="B10" s="244"/>
      <c r="C10" s="244"/>
      <c r="D10" s="244"/>
      <c r="E10" s="244"/>
      <c r="F10" s="244"/>
      <c r="G10" s="1132" t="s">
        <v>474</v>
      </c>
      <c r="H10" s="1133"/>
      <c r="I10" s="1133"/>
      <c r="J10" s="1134"/>
      <c r="K10" s="267">
        <v>86253</v>
      </c>
      <c r="L10" s="268">
        <v>10626</v>
      </c>
      <c r="M10" s="269">
        <v>10910</v>
      </c>
      <c r="N10" s="270">
        <v>-2.6</v>
      </c>
    </row>
    <row r="11" spans="1:16" ht="13.5" customHeight="1">
      <c r="A11" s="248"/>
      <c r="B11" s="244"/>
      <c r="C11" s="244"/>
      <c r="D11" s="244"/>
      <c r="E11" s="244"/>
      <c r="F11" s="244"/>
      <c r="G11" s="1132" t="s">
        <v>475</v>
      </c>
      <c r="H11" s="1133"/>
      <c r="I11" s="1133"/>
      <c r="J11" s="1134"/>
      <c r="K11" s="267">
        <v>27897</v>
      </c>
      <c r="L11" s="268">
        <v>3437</v>
      </c>
      <c r="M11" s="269">
        <v>15361</v>
      </c>
      <c r="N11" s="270">
        <v>-77.599999999999994</v>
      </c>
    </row>
    <row r="12" spans="1:16" ht="13.5" customHeight="1">
      <c r="A12" s="248"/>
      <c r="B12" s="244"/>
      <c r="C12" s="244"/>
      <c r="D12" s="244"/>
      <c r="E12" s="244"/>
      <c r="F12" s="244"/>
      <c r="G12" s="1132" t="s">
        <v>476</v>
      </c>
      <c r="H12" s="1133"/>
      <c r="I12" s="1133"/>
      <c r="J12" s="1134"/>
      <c r="K12" s="267" t="s">
        <v>477</v>
      </c>
      <c r="L12" s="268" t="s">
        <v>477</v>
      </c>
      <c r="M12" s="269">
        <v>1384</v>
      </c>
      <c r="N12" s="270" t="s">
        <v>477</v>
      </c>
    </row>
    <row r="13" spans="1:16" ht="13.5" customHeight="1">
      <c r="A13" s="248"/>
      <c r="B13" s="244"/>
      <c r="C13" s="244"/>
      <c r="D13" s="244"/>
      <c r="E13" s="244"/>
      <c r="F13" s="244"/>
      <c r="G13" s="1132" t="s">
        <v>478</v>
      </c>
      <c r="H13" s="1133"/>
      <c r="I13" s="1133"/>
      <c r="J13" s="1134"/>
      <c r="K13" s="267" t="s">
        <v>477</v>
      </c>
      <c r="L13" s="268" t="s">
        <v>477</v>
      </c>
      <c r="M13" s="269" t="s">
        <v>477</v>
      </c>
      <c r="N13" s="270" t="s">
        <v>477</v>
      </c>
    </row>
    <row r="14" spans="1:16" ht="13.5" customHeight="1">
      <c r="A14" s="248"/>
      <c r="B14" s="244"/>
      <c r="C14" s="244"/>
      <c r="D14" s="244"/>
      <c r="E14" s="244"/>
      <c r="F14" s="244"/>
      <c r="G14" s="1132" t="s">
        <v>479</v>
      </c>
      <c r="H14" s="1133"/>
      <c r="I14" s="1133"/>
      <c r="J14" s="1134"/>
      <c r="K14" s="267">
        <v>23170</v>
      </c>
      <c r="L14" s="268">
        <v>2855</v>
      </c>
      <c r="M14" s="269">
        <v>5179</v>
      </c>
      <c r="N14" s="270">
        <v>-44.9</v>
      </c>
    </row>
    <row r="15" spans="1:16" ht="13.5" customHeight="1">
      <c r="A15" s="248"/>
      <c r="B15" s="244"/>
      <c r="C15" s="244"/>
      <c r="D15" s="244"/>
      <c r="E15" s="244"/>
      <c r="F15" s="244"/>
      <c r="G15" s="1132" t="s">
        <v>480</v>
      </c>
      <c r="H15" s="1133"/>
      <c r="I15" s="1133"/>
      <c r="J15" s="1134"/>
      <c r="K15" s="267">
        <v>7896</v>
      </c>
      <c r="L15" s="268">
        <v>973</v>
      </c>
      <c r="M15" s="269">
        <v>2730</v>
      </c>
      <c r="N15" s="270">
        <v>-64.400000000000006</v>
      </c>
    </row>
    <row r="16" spans="1:16">
      <c r="A16" s="248"/>
      <c r="B16" s="244"/>
      <c r="C16" s="244"/>
      <c r="D16" s="244"/>
      <c r="E16" s="244"/>
      <c r="F16" s="244"/>
      <c r="G16" s="1135" t="s">
        <v>481</v>
      </c>
      <c r="H16" s="1136"/>
      <c r="I16" s="1136"/>
      <c r="J16" s="1137"/>
      <c r="K16" s="268">
        <v>-88684</v>
      </c>
      <c r="L16" s="268">
        <v>-10926</v>
      </c>
      <c r="M16" s="269">
        <v>-11587</v>
      </c>
      <c r="N16" s="270">
        <v>-5.7</v>
      </c>
    </row>
    <row r="17" spans="1:16">
      <c r="A17" s="248"/>
      <c r="B17" s="244"/>
      <c r="C17" s="244"/>
      <c r="D17" s="244"/>
      <c r="E17" s="244"/>
      <c r="F17" s="244"/>
      <c r="G17" s="1135" t="s">
        <v>170</v>
      </c>
      <c r="H17" s="1136"/>
      <c r="I17" s="1136"/>
      <c r="J17" s="1137"/>
      <c r="K17" s="268">
        <v>973022</v>
      </c>
      <c r="L17" s="268">
        <v>119875</v>
      </c>
      <c r="M17" s="269">
        <v>134177</v>
      </c>
      <c r="N17" s="270">
        <v>-10.7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9" t="s">
        <v>486</v>
      </c>
      <c r="H21" s="1130"/>
      <c r="I21" s="1130"/>
      <c r="J21" s="1131"/>
      <c r="K21" s="280">
        <v>12.57</v>
      </c>
      <c r="L21" s="281">
        <v>12.44</v>
      </c>
      <c r="M21" s="282">
        <v>0.13</v>
      </c>
      <c r="N21" s="249"/>
      <c r="O21" s="283"/>
      <c r="P21" s="279"/>
    </row>
    <row r="22" spans="1:16" s="284" customFormat="1">
      <c r="A22" s="279"/>
      <c r="B22" s="249"/>
      <c r="C22" s="249"/>
      <c r="D22" s="249"/>
      <c r="E22" s="249"/>
      <c r="F22" s="249"/>
      <c r="G22" s="1129" t="s">
        <v>487</v>
      </c>
      <c r="H22" s="1130"/>
      <c r="I22" s="1130"/>
      <c r="J22" s="1131"/>
      <c r="K22" s="285">
        <v>97.6</v>
      </c>
      <c r="L22" s="286">
        <v>95.1</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8" t="s">
        <v>468</v>
      </c>
      <c r="L30" s="254"/>
      <c r="M30" s="255" t="s">
        <v>469</v>
      </c>
      <c r="N30" s="256"/>
    </row>
    <row r="31" spans="1:16">
      <c r="A31" s="248"/>
      <c r="B31" s="244"/>
      <c r="C31" s="244"/>
      <c r="D31" s="244"/>
      <c r="E31" s="244"/>
      <c r="F31" s="244"/>
      <c r="G31" s="257"/>
      <c r="H31" s="258"/>
      <c r="I31" s="258"/>
      <c r="J31" s="259"/>
      <c r="K31" s="1119"/>
      <c r="L31" s="260" t="s">
        <v>470</v>
      </c>
      <c r="M31" s="261" t="s">
        <v>471</v>
      </c>
      <c r="N31" s="262" t="s">
        <v>472</v>
      </c>
    </row>
    <row r="32" spans="1:16" ht="27" customHeight="1">
      <c r="A32" s="248"/>
      <c r="B32" s="244"/>
      <c r="C32" s="244"/>
      <c r="D32" s="244"/>
      <c r="E32" s="244"/>
      <c r="F32" s="244"/>
      <c r="G32" s="1120" t="s">
        <v>490</v>
      </c>
      <c r="H32" s="1121"/>
      <c r="I32" s="1121"/>
      <c r="J32" s="1122"/>
      <c r="K32" s="294">
        <v>501891</v>
      </c>
      <c r="L32" s="294">
        <v>61832</v>
      </c>
      <c r="M32" s="295">
        <v>69383</v>
      </c>
      <c r="N32" s="296">
        <v>-10.9</v>
      </c>
    </row>
    <row r="33" spans="1:16" ht="13.5" customHeight="1">
      <c r="A33" s="248"/>
      <c r="B33" s="244"/>
      <c r="C33" s="244"/>
      <c r="D33" s="244"/>
      <c r="E33" s="244"/>
      <c r="F33" s="244"/>
      <c r="G33" s="1120" t="s">
        <v>491</v>
      </c>
      <c r="H33" s="1121"/>
      <c r="I33" s="1121"/>
      <c r="J33" s="1122"/>
      <c r="K33" s="294" t="s">
        <v>477</v>
      </c>
      <c r="L33" s="294" t="s">
        <v>477</v>
      </c>
      <c r="M33" s="295" t="s">
        <v>477</v>
      </c>
      <c r="N33" s="296" t="s">
        <v>477</v>
      </c>
    </row>
    <row r="34" spans="1:16" ht="27" customHeight="1">
      <c r="A34" s="248"/>
      <c r="B34" s="244"/>
      <c r="C34" s="244"/>
      <c r="D34" s="244"/>
      <c r="E34" s="244"/>
      <c r="F34" s="244"/>
      <c r="G34" s="1120" t="s">
        <v>492</v>
      </c>
      <c r="H34" s="1121"/>
      <c r="I34" s="1121"/>
      <c r="J34" s="1122"/>
      <c r="K34" s="294" t="s">
        <v>477</v>
      </c>
      <c r="L34" s="294" t="s">
        <v>477</v>
      </c>
      <c r="M34" s="295" t="s">
        <v>477</v>
      </c>
      <c r="N34" s="296" t="s">
        <v>477</v>
      </c>
    </row>
    <row r="35" spans="1:16" ht="27" customHeight="1">
      <c r="A35" s="248"/>
      <c r="B35" s="244"/>
      <c r="C35" s="244"/>
      <c r="D35" s="244"/>
      <c r="E35" s="244"/>
      <c r="F35" s="244"/>
      <c r="G35" s="1120" t="s">
        <v>493</v>
      </c>
      <c r="H35" s="1121"/>
      <c r="I35" s="1121"/>
      <c r="J35" s="1122"/>
      <c r="K35" s="294">
        <v>191792</v>
      </c>
      <c r="L35" s="294">
        <v>23628</v>
      </c>
      <c r="M35" s="295">
        <v>19734</v>
      </c>
      <c r="N35" s="296">
        <v>19.7</v>
      </c>
    </row>
    <row r="36" spans="1:16" ht="27" customHeight="1">
      <c r="A36" s="248"/>
      <c r="B36" s="244"/>
      <c r="C36" s="244"/>
      <c r="D36" s="244"/>
      <c r="E36" s="244"/>
      <c r="F36" s="244"/>
      <c r="G36" s="1120" t="s">
        <v>494</v>
      </c>
      <c r="H36" s="1121"/>
      <c r="I36" s="1121"/>
      <c r="J36" s="1122"/>
      <c r="K36" s="294">
        <v>13453</v>
      </c>
      <c r="L36" s="294">
        <v>1657</v>
      </c>
      <c r="M36" s="295">
        <v>4902</v>
      </c>
      <c r="N36" s="296">
        <v>-66.2</v>
      </c>
    </row>
    <row r="37" spans="1:16" ht="13.5" customHeight="1">
      <c r="A37" s="248"/>
      <c r="B37" s="244"/>
      <c r="C37" s="244"/>
      <c r="D37" s="244"/>
      <c r="E37" s="244"/>
      <c r="F37" s="244"/>
      <c r="G37" s="1120" t="s">
        <v>495</v>
      </c>
      <c r="H37" s="1121"/>
      <c r="I37" s="1121"/>
      <c r="J37" s="1122"/>
      <c r="K37" s="294">
        <v>822</v>
      </c>
      <c r="L37" s="294">
        <v>101</v>
      </c>
      <c r="M37" s="295">
        <v>1542</v>
      </c>
      <c r="N37" s="296">
        <v>-93.5</v>
      </c>
    </row>
    <row r="38" spans="1:16" ht="27" customHeight="1">
      <c r="A38" s="248"/>
      <c r="B38" s="244"/>
      <c r="C38" s="244"/>
      <c r="D38" s="244"/>
      <c r="E38" s="244"/>
      <c r="F38" s="244"/>
      <c r="G38" s="1123" t="s">
        <v>496</v>
      </c>
      <c r="H38" s="1124"/>
      <c r="I38" s="1124"/>
      <c r="J38" s="1125"/>
      <c r="K38" s="297">
        <v>36</v>
      </c>
      <c r="L38" s="297">
        <v>4</v>
      </c>
      <c r="M38" s="298">
        <v>13</v>
      </c>
      <c r="N38" s="299">
        <v>-69.2</v>
      </c>
      <c r="O38" s="293"/>
    </row>
    <row r="39" spans="1:16">
      <c r="A39" s="248"/>
      <c r="B39" s="244"/>
      <c r="C39" s="244"/>
      <c r="D39" s="244"/>
      <c r="E39" s="244"/>
      <c r="F39" s="244"/>
      <c r="G39" s="1123" t="s">
        <v>497</v>
      </c>
      <c r="H39" s="1124"/>
      <c r="I39" s="1124"/>
      <c r="J39" s="1125"/>
      <c r="K39" s="300">
        <v>-22895</v>
      </c>
      <c r="L39" s="300">
        <v>-2821</v>
      </c>
      <c r="M39" s="301">
        <v>-2613</v>
      </c>
      <c r="N39" s="302">
        <v>8</v>
      </c>
      <c r="O39" s="293"/>
    </row>
    <row r="40" spans="1:16" ht="27" customHeight="1">
      <c r="A40" s="248"/>
      <c r="B40" s="244"/>
      <c r="C40" s="244"/>
      <c r="D40" s="244"/>
      <c r="E40" s="244"/>
      <c r="F40" s="244"/>
      <c r="G40" s="1120" t="s">
        <v>498</v>
      </c>
      <c r="H40" s="1121"/>
      <c r="I40" s="1121"/>
      <c r="J40" s="1122"/>
      <c r="K40" s="300">
        <v>-462062</v>
      </c>
      <c r="L40" s="300">
        <v>-56925</v>
      </c>
      <c r="M40" s="301">
        <v>-64897</v>
      </c>
      <c r="N40" s="302">
        <v>-12.3</v>
      </c>
      <c r="O40" s="293"/>
    </row>
    <row r="41" spans="1:16">
      <c r="A41" s="248"/>
      <c r="B41" s="244"/>
      <c r="C41" s="244"/>
      <c r="D41" s="244"/>
      <c r="E41" s="244"/>
      <c r="F41" s="244"/>
      <c r="G41" s="1126" t="s">
        <v>280</v>
      </c>
      <c r="H41" s="1127"/>
      <c r="I41" s="1127"/>
      <c r="J41" s="1128"/>
      <c r="K41" s="294">
        <v>223037</v>
      </c>
      <c r="L41" s="300">
        <v>27478</v>
      </c>
      <c r="M41" s="301">
        <v>28065</v>
      </c>
      <c r="N41" s="302">
        <v>-2.1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3" t="s">
        <v>468</v>
      </c>
      <c r="J49" s="1115" t="s">
        <v>502</v>
      </c>
      <c r="K49" s="1116"/>
      <c r="L49" s="1116"/>
      <c r="M49" s="1116"/>
      <c r="N49" s="1117"/>
    </row>
    <row r="50" spans="1:14">
      <c r="A50" s="248"/>
      <c r="B50" s="244"/>
      <c r="C50" s="244"/>
      <c r="D50" s="244"/>
      <c r="E50" s="244"/>
      <c r="F50" s="244"/>
      <c r="G50" s="312"/>
      <c r="H50" s="313"/>
      <c r="I50" s="1114"/>
      <c r="J50" s="314" t="s">
        <v>503</v>
      </c>
      <c r="K50" s="315" t="s">
        <v>504</v>
      </c>
      <c r="L50" s="316" t="s">
        <v>505</v>
      </c>
      <c r="M50" s="317" t="s">
        <v>506</v>
      </c>
      <c r="N50" s="318" t="s">
        <v>507</v>
      </c>
    </row>
    <row r="51" spans="1:14">
      <c r="A51" s="248"/>
      <c r="B51" s="244"/>
      <c r="C51" s="244"/>
      <c r="D51" s="244"/>
      <c r="E51" s="244"/>
      <c r="F51" s="244"/>
      <c r="G51" s="310" t="s">
        <v>508</v>
      </c>
      <c r="H51" s="311"/>
      <c r="I51" s="319">
        <v>826990</v>
      </c>
      <c r="J51" s="320">
        <v>97996</v>
      </c>
      <c r="K51" s="321">
        <v>69.400000000000006</v>
      </c>
      <c r="L51" s="322">
        <v>133616</v>
      </c>
      <c r="M51" s="323">
        <v>21.6</v>
      </c>
      <c r="N51" s="324">
        <v>47.8</v>
      </c>
    </row>
    <row r="52" spans="1:14">
      <c r="A52" s="248"/>
      <c r="B52" s="244"/>
      <c r="C52" s="244"/>
      <c r="D52" s="244"/>
      <c r="E52" s="244"/>
      <c r="F52" s="244"/>
      <c r="G52" s="325"/>
      <c r="H52" s="326" t="s">
        <v>509</v>
      </c>
      <c r="I52" s="327">
        <v>246949</v>
      </c>
      <c r="J52" s="328">
        <v>29263</v>
      </c>
      <c r="K52" s="329">
        <v>-36.799999999999997</v>
      </c>
      <c r="L52" s="330">
        <v>57933</v>
      </c>
      <c r="M52" s="331">
        <v>-10.7</v>
      </c>
      <c r="N52" s="332">
        <v>-26.1</v>
      </c>
    </row>
    <row r="53" spans="1:14">
      <c r="A53" s="248"/>
      <c r="B53" s="244"/>
      <c r="C53" s="244"/>
      <c r="D53" s="244"/>
      <c r="E53" s="244"/>
      <c r="F53" s="244"/>
      <c r="G53" s="310" t="s">
        <v>510</v>
      </c>
      <c r="H53" s="311"/>
      <c r="I53" s="319">
        <v>1089618</v>
      </c>
      <c r="J53" s="320">
        <v>131263</v>
      </c>
      <c r="K53" s="321">
        <v>33.9</v>
      </c>
      <c r="L53" s="322">
        <v>92021</v>
      </c>
      <c r="M53" s="323">
        <v>-31.1</v>
      </c>
      <c r="N53" s="324">
        <v>65</v>
      </c>
    </row>
    <row r="54" spans="1:14">
      <c r="A54" s="248"/>
      <c r="B54" s="244"/>
      <c r="C54" s="244"/>
      <c r="D54" s="244"/>
      <c r="E54" s="244"/>
      <c r="F54" s="244"/>
      <c r="G54" s="325"/>
      <c r="H54" s="326" t="s">
        <v>509</v>
      </c>
      <c r="I54" s="327">
        <v>466746</v>
      </c>
      <c r="J54" s="328">
        <v>56228</v>
      </c>
      <c r="K54" s="329">
        <v>92.1</v>
      </c>
      <c r="L54" s="330">
        <v>52579</v>
      </c>
      <c r="M54" s="331">
        <v>-9.1999999999999993</v>
      </c>
      <c r="N54" s="332">
        <v>101.3</v>
      </c>
    </row>
    <row r="55" spans="1:14">
      <c r="A55" s="248"/>
      <c r="B55" s="244"/>
      <c r="C55" s="244"/>
      <c r="D55" s="244"/>
      <c r="E55" s="244"/>
      <c r="F55" s="244"/>
      <c r="G55" s="310" t="s">
        <v>511</v>
      </c>
      <c r="H55" s="311"/>
      <c r="I55" s="319">
        <v>737678</v>
      </c>
      <c r="J55" s="320">
        <v>89535</v>
      </c>
      <c r="K55" s="321">
        <v>-31.8</v>
      </c>
      <c r="L55" s="322">
        <v>94828</v>
      </c>
      <c r="M55" s="323">
        <v>3.1</v>
      </c>
      <c r="N55" s="324">
        <v>-34.9</v>
      </c>
    </row>
    <row r="56" spans="1:14">
      <c r="A56" s="248"/>
      <c r="B56" s="244"/>
      <c r="C56" s="244"/>
      <c r="D56" s="244"/>
      <c r="E56" s="244"/>
      <c r="F56" s="244"/>
      <c r="G56" s="325"/>
      <c r="H56" s="326" t="s">
        <v>509</v>
      </c>
      <c r="I56" s="327">
        <v>206468</v>
      </c>
      <c r="J56" s="328">
        <v>25060</v>
      </c>
      <c r="K56" s="329">
        <v>-55.4</v>
      </c>
      <c r="L56" s="330">
        <v>55133</v>
      </c>
      <c r="M56" s="331">
        <v>4.9000000000000004</v>
      </c>
      <c r="N56" s="332">
        <v>-60.3</v>
      </c>
    </row>
    <row r="57" spans="1:14">
      <c r="A57" s="248"/>
      <c r="B57" s="244"/>
      <c r="C57" s="244"/>
      <c r="D57" s="244"/>
      <c r="E57" s="244"/>
      <c r="F57" s="244"/>
      <c r="G57" s="310" t="s">
        <v>512</v>
      </c>
      <c r="H57" s="311"/>
      <c r="I57" s="319">
        <v>739994</v>
      </c>
      <c r="J57" s="320">
        <v>90188</v>
      </c>
      <c r="K57" s="321">
        <v>0.7</v>
      </c>
      <c r="L57" s="322">
        <v>119674</v>
      </c>
      <c r="M57" s="323">
        <v>26.2</v>
      </c>
      <c r="N57" s="324">
        <v>-25.5</v>
      </c>
    </row>
    <row r="58" spans="1:14">
      <c r="A58" s="248"/>
      <c r="B58" s="244"/>
      <c r="C58" s="244"/>
      <c r="D58" s="244"/>
      <c r="E58" s="244"/>
      <c r="F58" s="244"/>
      <c r="G58" s="325"/>
      <c r="H58" s="326" t="s">
        <v>509</v>
      </c>
      <c r="I58" s="327">
        <v>204381</v>
      </c>
      <c r="J58" s="328">
        <v>24909</v>
      </c>
      <c r="K58" s="329">
        <v>-0.6</v>
      </c>
      <c r="L58" s="330">
        <v>57803</v>
      </c>
      <c r="M58" s="331">
        <v>4.8</v>
      </c>
      <c r="N58" s="332">
        <v>-5.4</v>
      </c>
    </row>
    <row r="59" spans="1:14">
      <c r="A59" s="248"/>
      <c r="B59" s="244"/>
      <c r="C59" s="244"/>
      <c r="D59" s="244"/>
      <c r="E59" s="244"/>
      <c r="F59" s="244"/>
      <c r="G59" s="310" t="s">
        <v>513</v>
      </c>
      <c r="H59" s="311"/>
      <c r="I59" s="319">
        <v>526576</v>
      </c>
      <c r="J59" s="320">
        <v>64873</v>
      </c>
      <c r="K59" s="321">
        <v>-28.1</v>
      </c>
      <c r="L59" s="322">
        <v>119685</v>
      </c>
      <c r="M59" s="323">
        <v>0</v>
      </c>
      <c r="N59" s="324">
        <v>-28.1</v>
      </c>
    </row>
    <row r="60" spans="1:14">
      <c r="A60" s="248"/>
      <c r="B60" s="244"/>
      <c r="C60" s="244"/>
      <c r="D60" s="244"/>
      <c r="E60" s="244"/>
      <c r="F60" s="244"/>
      <c r="G60" s="325"/>
      <c r="H60" s="326" t="s">
        <v>509</v>
      </c>
      <c r="I60" s="333">
        <v>334551</v>
      </c>
      <c r="J60" s="328">
        <v>41216</v>
      </c>
      <c r="K60" s="329">
        <v>65.5</v>
      </c>
      <c r="L60" s="330">
        <v>68464</v>
      </c>
      <c r="M60" s="331">
        <v>18.399999999999999</v>
      </c>
      <c r="N60" s="332">
        <v>47.1</v>
      </c>
    </row>
    <row r="61" spans="1:14">
      <c r="A61" s="248"/>
      <c r="B61" s="244"/>
      <c r="C61" s="244"/>
      <c r="D61" s="244"/>
      <c r="E61" s="244"/>
      <c r="F61" s="244"/>
      <c r="G61" s="310" t="s">
        <v>514</v>
      </c>
      <c r="H61" s="334"/>
      <c r="I61" s="335">
        <v>784171</v>
      </c>
      <c r="J61" s="336">
        <v>94771</v>
      </c>
      <c r="K61" s="337">
        <v>8.8000000000000007</v>
      </c>
      <c r="L61" s="338">
        <v>111965</v>
      </c>
      <c r="M61" s="339">
        <v>4</v>
      </c>
      <c r="N61" s="324">
        <v>4.8</v>
      </c>
    </row>
    <row r="62" spans="1:14">
      <c r="A62" s="248"/>
      <c r="B62" s="244"/>
      <c r="C62" s="244"/>
      <c r="D62" s="244"/>
      <c r="E62" s="244"/>
      <c r="F62" s="244"/>
      <c r="G62" s="325"/>
      <c r="H62" s="326" t="s">
        <v>509</v>
      </c>
      <c r="I62" s="327">
        <v>291819</v>
      </c>
      <c r="J62" s="328">
        <v>35335</v>
      </c>
      <c r="K62" s="329">
        <v>13</v>
      </c>
      <c r="L62" s="330">
        <v>58382</v>
      </c>
      <c r="M62" s="331">
        <v>1.6</v>
      </c>
      <c r="N62" s="332">
        <v>11.4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8" t="s">
        <v>3</v>
      </c>
      <c r="D47" s="1138"/>
      <c r="E47" s="1139"/>
      <c r="F47" s="11">
        <v>14.76</v>
      </c>
      <c r="G47" s="12">
        <v>25.73</v>
      </c>
      <c r="H47" s="12">
        <v>28.41</v>
      </c>
      <c r="I47" s="12">
        <v>33.340000000000003</v>
      </c>
      <c r="J47" s="13">
        <v>37.76</v>
      </c>
    </row>
    <row r="48" spans="2:10" ht="57.75" customHeight="1">
      <c r="B48" s="14"/>
      <c r="C48" s="1140" t="s">
        <v>4</v>
      </c>
      <c r="D48" s="1140"/>
      <c r="E48" s="1141"/>
      <c r="F48" s="15">
        <v>1.77</v>
      </c>
      <c r="G48" s="16">
        <v>3.59</v>
      </c>
      <c r="H48" s="16">
        <v>3.17</v>
      </c>
      <c r="I48" s="16">
        <v>4.42</v>
      </c>
      <c r="J48" s="17">
        <v>4.7</v>
      </c>
    </row>
    <row r="49" spans="2:10" ht="57.75" customHeight="1" thickBot="1">
      <c r="B49" s="18"/>
      <c r="C49" s="1142" t="s">
        <v>5</v>
      </c>
      <c r="D49" s="1142"/>
      <c r="E49" s="1143"/>
      <c r="F49" s="19">
        <v>0.97</v>
      </c>
      <c r="G49" s="20">
        <v>12.81</v>
      </c>
      <c r="H49" s="20">
        <v>1.51</v>
      </c>
      <c r="I49" s="20">
        <v>5.75</v>
      </c>
      <c r="J49" s="21">
        <v>3.62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0" t="s">
        <v>521</v>
      </c>
      <c r="D34" s="1150"/>
      <c r="E34" s="1151"/>
      <c r="F34" s="32">
        <v>7.99</v>
      </c>
      <c r="G34" s="33">
        <v>8.11</v>
      </c>
      <c r="H34" s="33">
        <v>8.6300000000000008</v>
      </c>
      <c r="I34" s="33">
        <v>8.51</v>
      </c>
      <c r="J34" s="34">
        <v>8.9700000000000006</v>
      </c>
      <c r="K34" s="22"/>
      <c r="L34" s="22"/>
      <c r="M34" s="22"/>
      <c r="N34" s="22"/>
      <c r="O34" s="22"/>
      <c r="P34" s="22"/>
    </row>
    <row r="35" spans="1:16" ht="39" customHeight="1">
      <c r="A35" s="22"/>
      <c r="B35" s="35"/>
      <c r="C35" s="1144" t="s">
        <v>522</v>
      </c>
      <c r="D35" s="1145"/>
      <c r="E35" s="1146"/>
      <c r="F35" s="36">
        <v>1.72</v>
      </c>
      <c r="G35" s="37">
        <v>3.57</v>
      </c>
      <c r="H35" s="37">
        <v>3.12</v>
      </c>
      <c r="I35" s="37">
        <v>4.2</v>
      </c>
      <c r="J35" s="38">
        <v>4.6100000000000003</v>
      </c>
      <c r="K35" s="22"/>
      <c r="L35" s="22"/>
      <c r="M35" s="22"/>
      <c r="N35" s="22"/>
      <c r="O35" s="22"/>
      <c r="P35" s="22"/>
    </row>
    <row r="36" spans="1:16" ht="39" customHeight="1">
      <c r="A36" s="22"/>
      <c r="B36" s="35"/>
      <c r="C36" s="1144" t="s">
        <v>523</v>
      </c>
      <c r="D36" s="1145"/>
      <c r="E36" s="1146"/>
      <c r="F36" s="36">
        <v>0.96</v>
      </c>
      <c r="G36" s="37">
        <v>0.51</v>
      </c>
      <c r="H36" s="37" t="s">
        <v>524</v>
      </c>
      <c r="I36" s="37">
        <v>2</v>
      </c>
      <c r="J36" s="38">
        <v>3.29</v>
      </c>
      <c r="K36" s="22"/>
      <c r="L36" s="22"/>
      <c r="M36" s="22"/>
      <c r="N36" s="22"/>
      <c r="O36" s="22"/>
      <c r="P36" s="22"/>
    </row>
    <row r="37" spans="1:16" ht="39" customHeight="1">
      <c r="A37" s="22"/>
      <c r="B37" s="35"/>
      <c r="C37" s="1144" t="s">
        <v>525</v>
      </c>
      <c r="D37" s="1145"/>
      <c r="E37" s="1146"/>
      <c r="F37" s="36">
        <v>0.16</v>
      </c>
      <c r="G37" s="37">
        <v>0.19</v>
      </c>
      <c r="H37" s="37">
        <v>0.15</v>
      </c>
      <c r="I37" s="37">
        <v>0.21</v>
      </c>
      <c r="J37" s="38">
        <v>0.33</v>
      </c>
      <c r="K37" s="22"/>
      <c r="L37" s="22"/>
      <c r="M37" s="22"/>
      <c r="N37" s="22"/>
      <c r="O37" s="22"/>
      <c r="P37" s="22"/>
    </row>
    <row r="38" spans="1:16" ht="39" customHeight="1">
      <c r="A38" s="22"/>
      <c r="B38" s="35"/>
      <c r="C38" s="1144" t="s">
        <v>526</v>
      </c>
      <c r="D38" s="1145"/>
      <c r="E38" s="1146"/>
      <c r="F38" s="36">
        <v>0.03</v>
      </c>
      <c r="G38" s="37">
        <v>0.41</v>
      </c>
      <c r="H38" s="37">
        <v>0.34</v>
      </c>
      <c r="I38" s="37">
        <v>0.2</v>
      </c>
      <c r="J38" s="38">
        <v>0.19</v>
      </c>
      <c r="K38" s="22"/>
      <c r="L38" s="22"/>
      <c r="M38" s="22"/>
      <c r="N38" s="22"/>
      <c r="O38" s="22"/>
      <c r="P38" s="22"/>
    </row>
    <row r="39" spans="1:16" ht="39" customHeight="1">
      <c r="A39" s="22"/>
      <c r="B39" s="35"/>
      <c r="C39" s="1144" t="s">
        <v>527</v>
      </c>
      <c r="D39" s="1145"/>
      <c r="E39" s="1146"/>
      <c r="F39" s="36">
        <v>0.08</v>
      </c>
      <c r="G39" s="37">
        <v>0.12</v>
      </c>
      <c r="H39" s="37">
        <v>0.34</v>
      </c>
      <c r="I39" s="37">
        <v>0.12</v>
      </c>
      <c r="J39" s="38">
        <v>0.16</v>
      </c>
      <c r="K39" s="22"/>
      <c r="L39" s="22"/>
      <c r="M39" s="22"/>
      <c r="N39" s="22"/>
      <c r="O39" s="22"/>
      <c r="P39" s="22"/>
    </row>
    <row r="40" spans="1:16" ht="39" customHeight="1">
      <c r="A40" s="22"/>
      <c r="B40" s="35"/>
      <c r="C40" s="1144" t="s">
        <v>528</v>
      </c>
      <c r="D40" s="1145"/>
      <c r="E40" s="1146"/>
      <c r="F40" s="36">
        <v>0.03</v>
      </c>
      <c r="G40" s="37">
        <v>0.01</v>
      </c>
      <c r="H40" s="37">
        <v>0.04</v>
      </c>
      <c r="I40" s="37">
        <v>0.21</v>
      </c>
      <c r="J40" s="38">
        <v>0.08</v>
      </c>
      <c r="K40" s="22"/>
      <c r="L40" s="22"/>
      <c r="M40" s="22"/>
      <c r="N40" s="22"/>
      <c r="O40" s="22"/>
      <c r="P40" s="22"/>
    </row>
    <row r="41" spans="1:16" ht="39" customHeight="1">
      <c r="A41" s="22"/>
      <c r="B41" s="35"/>
      <c r="C41" s="1144" t="s">
        <v>529</v>
      </c>
      <c r="D41" s="1145"/>
      <c r="E41" s="1146"/>
      <c r="F41" s="36">
        <v>0.05</v>
      </c>
      <c r="G41" s="37">
        <v>0.04</v>
      </c>
      <c r="H41" s="37">
        <v>0.01</v>
      </c>
      <c r="I41" s="37">
        <v>0.03</v>
      </c>
      <c r="J41" s="38">
        <v>0.02</v>
      </c>
      <c r="K41" s="22"/>
      <c r="L41" s="22"/>
      <c r="M41" s="22"/>
      <c r="N41" s="22"/>
      <c r="O41" s="22"/>
      <c r="P41" s="22"/>
    </row>
    <row r="42" spans="1:16" ht="39" customHeight="1">
      <c r="A42" s="22"/>
      <c r="B42" s="39"/>
      <c r="C42" s="1144" t="s">
        <v>530</v>
      </c>
      <c r="D42" s="1145"/>
      <c r="E42" s="1146"/>
      <c r="F42" s="36" t="s">
        <v>477</v>
      </c>
      <c r="G42" s="37" t="s">
        <v>477</v>
      </c>
      <c r="H42" s="37" t="s">
        <v>477</v>
      </c>
      <c r="I42" s="37" t="s">
        <v>477</v>
      </c>
      <c r="J42" s="38" t="s">
        <v>477</v>
      </c>
      <c r="K42" s="22"/>
      <c r="L42" s="22"/>
      <c r="M42" s="22"/>
      <c r="N42" s="22"/>
      <c r="O42" s="22"/>
      <c r="P42" s="22"/>
    </row>
    <row r="43" spans="1:16" ht="39" customHeight="1" thickBot="1">
      <c r="A43" s="22"/>
      <c r="B43" s="40"/>
      <c r="C43" s="1147" t="s">
        <v>531</v>
      </c>
      <c r="D43" s="1148"/>
      <c r="E43" s="1149"/>
      <c r="F43" s="41">
        <v>0.01</v>
      </c>
      <c r="G43" s="42">
        <v>0.02</v>
      </c>
      <c r="H43" s="42">
        <v>0.02</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0" t="s">
        <v>11</v>
      </c>
      <c r="C45" s="1161"/>
      <c r="D45" s="58"/>
      <c r="E45" s="1166" t="s">
        <v>12</v>
      </c>
      <c r="F45" s="1166"/>
      <c r="G45" s="1166"/>
      <c r="H45" s="1166"/>
      <c r="I45" s="1166"/>
      <c r="J45" s="1167"/>
      <c r="K45" s="59">
        <v>605</v>
      </c>
      <c r="L45" s="60">
        <v>592</v>
      </c>
      <c r="M45" s="60">
        <v>560</v>
      </c>
      <c r="N45" s="60">
        <v>529</v>
      </c>
      <c r="O45" s="61">
        <v>502</v>
      </c>
      <c r="P45" s="48"/>
      <c r="Q45" s="48"/>
      <c r="R45" s="48"/>
      <c r="S45" s="48"/>
      <c r="T45" s="48"/>
      <c r="U45" s="48"/>
    </row>
    <row r="46" spans="1:21" ht="30.75" customHeight="1">
      <c r="A46" s="48"/>
      <c r="B46" s="1162"/>
      <c r="C46" s="1163"/>
      <c r="D46" s="62"/>
      <c r="E46" s="1154" t="s">
        <v>13</v>
      </c>
      <c r="F46" s="1154"/>
      <c r="G46" s="1154"/>
      <c r="H46" s="1154"/>
      <c r="I46" s="1154"/>
      <c r="J46" s="1155"/>
      <c r="K46" s="63" t="s">
        <v>477</v>
      </c>
      <c r="L46" s="64" t="s">
        <v>477</v>
      </c>
      <c r="M46" s="64" t="s">
        <v>477</v>
      </c>
      <c r="N46" s="64" t="s">
        <v>477</v>
      </c>
      <c r="O46" s="65" t="s">
        <v>477</v>
      </c>
      <c r="P46" s="48"/>
      <c r="Q46" s="48"/>
      <c r="R46" s="48"/>
      <c r="S46" s="48"/>
      <c r="T46" s="48"/>
      <c r="U46" s="48"/>
    </row>
    <row r="47" spans="1:21" ht="30.75" customHeight="1">
      <c r="A47" s="48"/>
      <c r="B47" s="1162"/>
      <c r="C47" s="1163"/>
      <c r="D47" s="62"/>
      <c r="E47" s="1154" t="s">
        <v>14</v>
      </c>
      <c r="F47" s="1154"/>
      <c r="G47" s="1154"/>
      <c r="H47" s="1154"/>
      <c r="I47" s="1154"/>
      <c r="J47" s="1155"/>
      <c r="K47" s="63" t="s">
        <v>477</v>
      </c>
      <c r="L47" s="64" t="s">
        <v>477</v>
      </c>
      <c r="M47" s="64" t="s">
        <v>477</v>
      </c>
      <c r="N47" s="64" t="s">
        <v>477</v>
      </c>
      <c r="O47" s="65" t="s">
        <v>477</v>
      </c>
      <c r="P47" s="48"/>
      <c r="Q47" s="48"/>
      <c r="R47" s="48"/>
      <c r="S47" s="48"/>
      <c r="T47" s="48"/>
      <c r="U47" s="48"/>
    </row>
    <row r="48" spans="1:21" ht="30.75" customHeight="1">
      <c r="A48" s="48"/>
      <c r="B48" s="1162"/>
      <c r="C48" s="1163"/>
      <c r="D48" s="62"/>
      <c r="E48" s="1154" t="s">
        <v>15</v>
      </c>
      <c r="F48" s="1154"/>
      <c r="G48" s="1154"/>
      <c r="H48" s="1154"/>
      <c r="I48" s="1154"/>
      <c r="J48" s="1155"/>
      <c r="K48" s="63">
        <v>210</v>
      </c>
      <c r="L48" s="64">
        <v>204</v>
      </c>
      <c r="M48" s="64">
        <v>197</v>
      </c>
      <c r="N48" s="64">
        <v>191</v>
      </c>
      <c r="O48" s="65">
        <v>192</v>
      </c>
      <c r="P48" s="48"/>
      <c r="Q48" s="48"/>
      <c r="R48" s="48"/>
      <c r="S48" s="48"/>
      <c r="T48" s="48"/>
      <c r="U48" s="48"/>
    </row>
    <row r="49" spans="1:21" ht="30.75" customHeight="1">
      <c r="A49" s="48"/>
      <c r="B49" s="1162"/>
      <c r="C49" s="1163"/>
      <c r="D49" s="62"/>
      <c r="E49" s="1154" t="s">
        <v>16</v>
      </c>
      <c r="F49" s="1154"/>
      <c r="G49" s="1154"/>
      <c r="H49" s="1154"/>
      <c r="I49" s="1154"/>
      <c r="J49" s="1155"/>
      <c r="K49" s="63">
        <v>29</v>
      </c>
      <c r="L49" s="64">
        <v>24</v>
      </c>
      <c r="M49" s="64">
        <v>13</v>
      </c>
      <c r="N49" s="64">
        <v>12</v>
      </c>
      <c r="O49" s="65">
        <v>13</v>
      </c>
      <c r="P49" s="48"/>
      <c r="Q49" s="48"/>
      <c r="R49" s="48"/>
      <c r="S49" s="48"/>
      <c r="T49" s="48"/>
      <c r="U49" s="48"/>
    </row>
    <row r="50" spans="1:21" ht="30.75" customHeight="1">
      <c r="A50" s="48"/>
      <c r="B50" s="1162"/>
      <c r="C50" s="1163"/>
      <c r="D50" s="62"/>
      <c r="E50" s="1154" t="s">
        <v>17</v>
      </c>
      <c r="F50" s="1154"/>
      <c r="G50" s="1154"/>
      <c r="H50" s="1154"/>
      <c r="I50" s="1154"/>
      <c r="J50" s="1155"/>
      <c r="K50" s="63">
        <v>13</v>
      </c>
      <c r="L50" s="64">
        <v>12</v>
      </c>
      <c r="M50" s="64">
        <v>11</v>
      </c>
      <c r="N50" s="64">
        <v>1</v>
      </c>
      <c r="O50" s="65">
        <v>1</v>
      </c>
      <c r="P50" s="48"/>
      <c r="Q50" s="48"/>
      <c r="R50" s="48"/>
      <c r="S50" s="48"/>
      <c r="T50" s="48"/>
      <c r="U50" s="48"/>
    </row>
    <row r="51" spans="1:21" ht="30.75" customHeight="1">
      <c r="A51" s="48"/>
      <c r="B51" s="1164"/>
      <c r="C51" s="1165"/>
      <c r="D51" s="66"/>
      <c r="E51" s="1154" t="s">
        <v>18</v>
      </c>
      <c r="F51" s="1154"/>
      <c r="G51" s="1154"/>
      <c r="H51" s="1154"/>
      <c r="I51" s="1154"/>
      <c r="J51" s="1155"/>
      <c r="K51" s="63">
        <v>0</v>
      </c>
      <c r="L51" s="64">
        <v>0</v>
      </c>
      <c r="M51" s="64">
        <v>0</v>
      </c>
      <c r="N51" s="64">
        <v>0</v>
      </c>
      <c r="O51" s="65">
        <v>0</v>
      </c>
      <c r="P51" s="48"/>
      <c r="Q51" s="48"/>
      <c r="R51" s="48"/>
      <c r="S51" s="48"/>
      <c r="T51" s="48"/>
      <c r="U51" s="48"/>
    </row>
    <row r="52" spans="1:21" ht="30.75" customHeight="1">
      <c r="A52" s="48"/>
      <c r="B52" s="1152" t="s">
        <v>19</v>
      </c>
      <c r="C52" s="1153"/>
      <c r="D52" s="66"/>
      <c r="E52" s="1154" t="s">
        <v>20</v>
      </c>
      <c r="F52" s="1154"/>
      <c r="G52" s="1154"/>
      <c r="H52" s="1154"/>
      <c r="I52" s="1154"/>
      <c r="J52" s="1155"/>
      <c r="K52" s="63">
        <v>478</v>
      </c>
      <c r="L52" s="64">
        <v>478</v>
      </c>
      <c r="M52" s="64">
        <v>479</v>
      </c>
      <c r="N52" s="64">
        <v>509</v>
      </c>
      <c r="O52" s="65">
        <v>486</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379</v>
      </c>
      <c r="L53" s="69">
        <v>354</v>
      </c>
      <c r="M53" s="69">
        <v>302</v>
      </c>
      <c r="N53" s="69">
        <v>224</v>
      </c>
      <c r="O53" s="70">
        <v>222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村上可奈子</cp:lastModifiedBy>
  <cp:lastPrinted>2016-03-30T06:24:55Z</cp:lastPrinted>
  <dcterms:created xsi:type="dcterms:W3CDTF">2016-02-15T00:35:54Z</dcterms:created>
  <dcterms:modified xsi:type="dcterms:W3CDTF">2016-05-18T04:11:53Z</dcterms:modified>
</cp:coreProperties>
</file>